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 Garcia\bkp_jean\Engenharia Work\CROs\Projetos Prédio 720 e 723\Prédio 723\Ajuste 2021 P 723\"/>
    </mc:Choice>
  </mc:AlternateContent>
  <bookViews>
    <workbookView xWindow="0" yWindow="0" windowWidth="20490" windowHeight="7755"/>
  </bookViews>
  <sheets>
    <sheet name=" PO Ajustada e Atualizada" sheetId="4" r:id="rId1"/>
  </sheets>
  <calcPr calcId="152511"/>
</workbook>
</file>

<file path=xl/calcChain.xml><?xml version="1.0" encoding="utf-8"?>
<calcChain xmlns="http://schemas.openxmlformats.org/spreadsheetml/2006/main">
  <c r="L413" i="4" l="1"/>
  <c r="K413" i="4"/>
  <c r="J413" i="4"/>
  <c r="J324" i="4" l="1"/>
  <c r="K324" i="4"/>
  <c r="K112" i="4"/>
  <c r="K421" i="4" l="1"/>
  <c r="J421" i="4"/>
  <c r="K419" i="4"/>
  <c r="J419" i="4"/>
  <c r="K417" i="4"/>
  <c r="J417" i="4"/>
  <c r="L417" i="4" l="1"/>
  <c r="L419" i="4"/>
  <c r="L421" i="4"/>
  <c r="K22" i="4"/>
  <c r="K429" i="4" l="1"/>
  <c r="J429" i="4"/>
  <c r="K427" i="4"/>
  <c r="J427" i="4"/>
  <c r="K425" i="4"/>
  <c r="J425" i="4"/>
  <c r="K423" i="4"/>
  <c r="J423" i="4"/>
  <c r="K412" i="4"/>
  <c r="J412" i="4"/>
  <c r="K410" i="4"/>
  <c r="J410" i="4"/>
  <c r="K408" i="4"/>
  <c r="J408" i="4"/>
  <c r="K406" i="4"/>
  <c r="J406" i="4"/>
  <c r="K404" i="4"/>
  <c r="J404" i="4"/>
  <c r="K402" i="4"/>
  <c r="J402" i="4"/>
  <c r="K400" i="4"/>
  <c r="J400" i="4"/>
  <c r="K398" i="4"/>
  <c r="J398" i="4"/>
  <c r="K396" i="4"/>
  <c r="J396" i="4"/>
  <c r="K394" i="4"/>
  <c r="J394" i="4"/>
  <c r="K392" i="4"/>
  <c r="J392" i="4"/>
  <c r="K390" i="4"/>
  <c r="J390" i="4"/>
  <c r="K388" i="4"/>
  <c r="J388" i="4"/>
  <c r="K386" i="4"/>
  <c r="J386" i="4"/>
  <c r="K384" i="4"/>
  <c r="J384" i="4"/>
  <c r="K382" i="4"/>
  <c r="J382" i="4"/>
  <c r="K380" i="4"/>
  <c r="J380" i="4"/>
  <c r="K376" i="4"/>
  <c r="J376" i="4"/>
  <c r="K374" i="4"/>
  <c r="J374" i="4"/>
  <c r="K372" i="4"/>
  <c r="J372" i="4"/>
  <c r="J370" i="4"/>
  <c r="K368" i="4"/>
  <c r="J368" i="4"/>
  <c r="K366" i="4"/>
  <c r="J366" i="4"/>
  <c r="K364" i="4"/>
  <c r="J364" i="4"/>
  <c r="K362" i="4"/>
  <c r="J362" i="4"/>
  <c r="K360" i="4"/>
  <c r="J360" i="4"/>
  <c r="K358" i="4"/>
  <c r="J358" i="4"/>
  <c r="K356" i="4"/>
  <c r="J356" i="4"/>
  <c r="K354" i="4"/>
  <c r="J354" i="4"/>
  <c r="K352" i="4"/>
  <c r="J352" i="4"/>
  <c r="K350" i="4"/>
  <c r="J350" i="4"/>
  <c r="K348" i="4"/>
  <c r="J348" i="4"/>
  <c r="K346" i="4"/>
  <c r="J346" i="4"/>
  <c r="K344" i="4"/>
  <c r="J344" i="4"/>
  <c r="K342" i="4"/>
  <c r="J342" i="4"/>
  <c r="K340" i="4"/>
  <c r="J340" i="4"/>
  <c r="K338" i="4"/>
  <c r="J338" i="4"/>
  <c r="K336" i="4"/>
  <c r="J336" i="4"/>
  <c r="K334" i="4"/>
  <c r="J334" i="4"/>
  <c r="K332" i="4"/>
  <c r="J332" i="4"/>
  <c r="K330" i="4"/>
  <c r="J330" i="4"/>
  <c r="K328" i="4"/>
  <c r="J328" i="4"/>
  <c r="K326" i="4"/>
  <c r="J326" i="4"/>
  <c r="L324" i="4"/>
  <c r="K322" i="4"/>
  <c r="J322" i="4"/>
  <c r="K320" i="4"/>
  <c r="J320" i="4"/>
  <c r="K318" i="4"/>
  <c r="J318" i="4"/>
  <c r="K316" i="4"/>
  <c r="J316" i="4"/>
  <c r="K314" i="4"/>
  <c r="J314" i="4"/>
  <c r="K312" i="4"/>
  <c r="J312" i="4"/>
  <c r="K310" i="4"/>
  <c r="J310" i="4"/>
  <c r="K308" i="4"/>
  <c r="J308" i="4"/>
  <c r="K306" i="4"/>
  <c r="J306" i="4"/>
  <c r="K304" i="4"/>
  <c r="J304" i="4"/>
  <c r="K302" i="4"/>
  <c r="J302" i="4"/>
  <c r="K300" i="4"/>
  <c r="J300" i="4"/>
  <c r="K298" i="4"/>
  <c r="J298" i="4"/>
  <c r="K296" i="4"/>
  <c r="J296" i="4"/>
  <c r="K294" i="4"/>
  <c r="J294" i="4"/>
  <c r="K292" i="4"/>
  <c r="J292" i="4"/>
  <c r="K290" i="4"/>
  <c r="J290" i="4"/>
  <c r="K288" i="4"/>
  <c r="J288" i="4"/>
  <c r="K286" i="4"/>
  <c r="J286" i="4"/>
  <c r="K284" i="4"/>
  <c r="J284" i="4"/>
  <c r="K282" i="4"/>
  <c r="J282" i="4"/>
  <c r="K280" i="4"/>
  <c r="J280" i="4"/>
  <c r="K278" i="4"/>
  <c r="J278" i="4"/>
  <c r="K276" i="4"/>
  <c r="J276" i="4"/>
  <c r="K274" i="4"/>
  <c r="J274" i="4"/>
  <c r="K272" i="4"/>
  <c r="J272" i="4"/>
  <c r="K270" i="4"/>
  <c r="J270" i="4"/>
  <c r="K268" i="4"/>
  <c r="J268" i="4"/>
  <c r="K266" i="4"/>
  <c r="J266" i="4"/>
  <c r="K264" i="4"/>
  <c r="J264" i="4"/>
  <c r="K260" i="4"/>
  <c r="J260" i="4"/>
  <c r="K258" i="4"/>
  <c r="J258" i="4"/>
  <c r="K256" i="4"/>
  <c r="J256" i="4"/>
  <c r="K254" i="4"/>
  <c r="J254" i="4"/>
  <c r="K252" i="4"/>
  <c r="J252" i="4"/>
  <c r="K250" i="4"/>
  <c r="J250" i="4"/>
  <c r="K248" i="4"/>
  <c r="J248" i="4"/>
  <c r="K246" i="4"/>
  <c r="J246" i="4"/>
  <c r="K244" i="4"/>
  <c r="J244" i="4"/>
  <c r="K242" i="4"/>
  <c r="J242" i="4"/>
  <c r="K240" i="4"/>
  <c r="J240" i="4"/>
  <c r="K238" i="4"/>
  <c r="J238" i="4"/>
  <c r="K236" i="4"/>
  <c r="J236" i="4"/>
  <c r="K234" i="4"/>
  <c r="J234" i="4"/>
  <c r="K232" i="4"/>
  <c r="J232" i="4"/>
  <c r="K230" i="4"/>
  <c r="J230" i="4"/>
  <c r="K228" i="4"/>
  <c r="J228" i="4"/>
  <c r="K224" i="4"/>
  <c r="J224" i="4"/>
  <c r="K222" i="4"/>
  <c r="J222" i="4"/>
  <c r="K220" i="4"/>
  <c r="J220" i="4"/>
  <c r="K218" i="4"/>
  <c r="J218" i="4"/>
  <c r="K216" i="4"/>
  <c r="J216" i="4"/>
  <c r="K214" i="4"/>
  <c r="J214" i="4"/>
  <c r="K212" i="4"/>
  <c r="J212" i="4"/>
  <c r="K210" i="4"/>
  <c r="J210" i="4"/>
  <c r="K208" i="4"/>
  <c r="J208" i="4"/>
  <c r="K206" i="4"/>
  <c r="J206" i="4"/>
  <c r="K204" i="4"/>
  <c r="J204" i="4"/>
  <c r="K202" i="4"/>
  <c r="J202" i="4"/>
  <c r="K200" i="4"/>
  <c r="J200" i="4"/>
  <c r="K198" i="4"/>
  <c r="J198" i="4"/>
  <c r="K196" i="4"/>
  <c r="J196" i="4"/>
  <c r="K194" i="4"/>
  <c r="J194" i="4"/>
  <c r="K192" i="4"/>
  <c r="J192" i="4"/>
  <c r="K190" i="4"/>
  <c r="J190" i="4"/>
  <c r="K188" i="4"/>
  <c r="J188" i="4"/>
  <c r="K186" i="4"/>
  <c r="J186" i="4"/>
  <c r="K184" i="4"/>
  <c r="J184" i="4"/>
  <c r="K182" i="4"/>
  <c r="J182" i="4"/>
  <c r="K180" i="4"/>
  <c r="J180" i="4"/>
  <c r="K178" i="4"/>
  <c r="J178" i="4"/>
  <c r="K176" i="4"/>
  <c r="J176" i="4"/>
  <c r="K174" i="4"/>
  <c r="J174" i="4"/>
  <c r="K172" i="4"/>
  <c r="J172" i="4"/>
  <c r="K170" i="4"/>
  <c r="J170" i="4"/>
  <c r="K168" i="4"/>
  <c r="J168" i="4"/>
  <c r="K166" i="4"/>
  <c r="J166" i="4"/>
  <c r="K164" i="4"/>
  <c r="J164" i="4"/>
  <c r="K162" i="4"/>
  <c r="J162" i="4"/>
  <c r="K160" i="4"/>
  <c r="J160" i="4"/>
  <c r="K158" i="4"/>
  <c r="J158" i="4"/>
  <c r="K156" i="4"/>
  <c r="J156" i="4"/>
  <c r="K154" i="4"/>
  <c r="J154" i="4"/>
  <c r="K152" i="4"/>
  <c r="J152" i="4"/>
  <c r="K150" i="4"/>
  <c r="J150" i="4"/>
  <c r="K148" i="4"/>
  <c r="J148" i="4"/>
  <c r="K146" i="4"/>
  <c r="J146" i="4"/>
  <c r="K144" i="4"/>
  <c r="J144" i="4"/>
  <c r="K142" i="4"/>
  <c r="J142" i="4"/>
  <c r="K140" i="4"/>
  <c r="J140" i="4"/>
  <c r="K138" i="4"/>
  <c r="J138" i="4"/>
  <c r="K136" i="4"/>
  <c r="J136" i="4"/>
  <c r="K134" i="4"/>
  <c r="J134" i="4"/>
  <c r="K132" i="4"/>
  <c r="J132" i="4"/>
  <c r="K130" i="4"/>
  <c r="J130" i="4"/>
  <c r="K128" i="4"/>
  <c r="J128" i="4"/>
  <c r="K126" i="4"/>
  <c r="J126" i="4"/>
  <c r="K124" i="4"/>
  <c r="J124" i="4"/>
  <c r="K122" i="4"/>
  <c r="J122" i="4"/>
  <c r="K120" i="4"/>
  <c r="J120" i="4"/>
  <c r="K118" i="4"/>
  <c r="J118" i="4"/>
  <c r="K116" i="4"/>
  <c r="J116" i="4"/>
  <c r="K114" i="4"/>
  <c r="J114" i="4"/>
  <c r="J112" i="4"/>
  <c r="L112" i="4" s="1"/>
  <c r="K110" i="4"/>
  <c r="J110" i="4"/>
  <c r="K108" i="4"/>
  <c r="J108" i="4"/>
  <c r="K106" i="4"/>
  <c r="J106" i="4"/>
  <c r="K104" i="4"/>
  <c r="J104" i="4"/>
  <c r="K102" i="4"/>
  <c r="J102" i="4"/>
  <c r="K100" i="4"/>
  <c r="J100" i="4"/>
  <c r="K98" i="4"/>
  <c r="J98" i="4"/>
  <c r="K96" i="4"/>
  <c r="J96" i="4"/>
  <c r="K92" i="4"/>
  <c r="J92" i="4"/>
  <c r="K90" i="4"/>
  <c r="J90" i="4"/>
  <c r="K88" i="4"/>
  <c r="J88" i="4"/>
  <c r="K86" i="4"/>
  <c r="J86" i="4"/>
  <c r="K84" i="4"/>
  <c r="J84" i="4"/>
  <c r="K82" i="4"/>
  <c r="J82" i="4"/>
  <c r="K80" i="4"/>
  <c r="J80" i="4"/>
  <c r="K78" i="4"/>
  <c r="J78" i="4"/>
  <c r="K76" i="4"/>
  <c r="J76" i="4"/>
  <c r="K74" i="4"/>
  <c r="J74" i="4"/>
  <c r="K72" i="4"/>
  <c r="J72" i="4"/>
  <c r="K70" i="4"/>
  <c r="J70" i="4"/>
  <c r="K68" i="4"/>
  <c r="J68" i="4"/>
  <c r="K66" i="4"/>
  <c r="J66" i="4"/>
  <c r="K64" i="4"/>
  <c r="J64" i="4"/>
  <c r="K62" i="4"/>
  <c r="J62" i="4"/>
  <c r="K60" i="4"/>
  <c r="J60" i="4"/>
  <c r="K58" i="4"/>
  <c r="J58" i="4"/>
  <c r="K56" i="4"/>
  <c r="J56" i="4"/>
  <c r="K54" i="4"/>
  <c r="J54" i="4"/>
  <c r="K52" i="4"/>
  <c r="J52" i="4"/>
  <c r="K50" i="4"/>
  <c r="J50" i="4"/>
  <c r="K48" i="4"/>
  <c r="J48" i="4"/>
  <c r="K46" i="4"/>
  <c r="J46" i="4"/>
  <c r="K44" i="4"/>
  <c r="J44" i="4"/>
  <c r="K42" i="4"/>
  <c r="J42" i="4"/>
  <c r="K40" i="4"/>
  <c r="J40" i="4"/>
  <c r="K38" i="4"/>
  <c r="J38" i="4"/>
  <c r="K36" i="4"/>
  <c r="J36" i="4"/>
  <c r="K30" i="4"/>
  <c r="J30" i="4"/>
  <c r="K28" i="4"/>
  <c r="J28" i="4"/>
  <c r="K26" i="4"/>
  <c r="J26" i="4"/>
  <c r="K24" i="4"/>
  <c r="J24" i="4"/>
  <c r="J22" i="4"/>
  <c r="K20" i="4"/>
  <c r="J20" i="4"/>
  <c r="K15" i="4"/>
  <c r="J15" i="4"/>
  <c r="K13" i="4"/>
  <c r="J13" i="4"/>
  <c r="K11" i="4"/>
  <c r="J11" i="4"/>
  <c r="K9" i="4"/>
  <c r="J9" i="4"/>
  <c r="J377" i="4" l="1"/>
  <c r="K377" i="4"/>
  <c r="J225" i="4"/>
  <c r="K225" i="4"/>
  <c r="K430" i="4"/>
  <c r="K431" i="4" s="1"/>
  <c r="J430" i="4"/>
  <c r="J431" i="4" s="1"/>
  <c r="L26" i="4"/>
  <c r="L38" i="4"/>
  <c r="L334" i="4"/>
  <c r="L342" i="4"/>
  <c r="L350" i="4"/>
  <c r="L358" i="4"/>
  <c r="L374" i="4"/>
  <c r="L386" i="4"/>
  <c r="L394" i="4"/>
  <c r="L423" i="4"/>
  <c r="L427" i="4"/>
  <c r="L429" i="4"/>
  <c r="J16" i="4"/>
  <c r="J17" i="4" s="1"/>
  <c r="L130" i="4"/>
  <c r="L146" i="4"/>
  <c r="L204" i="4"/>
  <c r="L238" i="4"/>
  <c r="L250" i="4"/>
  <c r="L280" i="4"/>
  <c r="L294" i="4"/>
  <c r="L298" i="4"/>
  <c r="L318" i="4"/>
  <c r="L72" i="4"/>
  <c r="L84" i="4"/>
  <c r="L132" i="4"/>
  <c r="L148" i="4"/>
  <c r="L192" i="4"/>
  <c r="L198" i="4"/>
  <c r="L218" i="4"/>
  <c r="L292" i="4"/>
  <c r="L300" i="4"/>
  <c r="L304" i="4"/>
  <c r="L425" i="4"/>
  <c r="L412" i="4"/>
  <c r="L410" i="4"/>
  <c r="L408" i="4"/>
  <c r="L406" i="4"/>
  <c r="L404" i="4"/>
  <c r="L402" i="4"/>
  <c r="L400" i="4"/>
  <c r="L398" i="4"/>
  <c r="L396" i="4"/>
  <c r="L390" i="4"/>
  <c r="L392" i="4"/>
  <c r="L388" i="4"/>
  <c r="L384" i="4"/>
  <c r="L382" i="4"/>
  <c r="L380" i="4"/>
  <c r="L372" i="4"/>
  <c r="L368" i="4"/>
  <c r="L370" i="4"/>
  <c r="L366" i="4"/>
  <c r="L364" i="4"/>
  <c r="L362" i="4"/>
  <c r="L360" i="4"/>
  <c r="L356" i="4"/>
  <c r="L354" i="4"/>
  <c r="L352" i="4"/>
  <c r="L348" i="4"/>
  <c r="L346" i="4"/>
  <c r="L344" i="4"/>
  <c r="L340" i="4"/>
  <c r="L338" i="4"/>
  <c r="L336" i="4"/>
  <c r="L332" i="4"/>
  <c r="L330" i="4"/>
  <c r="L328" i="4"/>
  <c r="L326" i="4"/>
  <c r="L322" i="4"/>
  <c r="L320" i="4"/>
  <c r="L316" i="4"/>
  <c r="L314" i="4"/>
  <c r="L312" i="4"/>
  <c r="L310" i="4"/>
  <c r="L306" i="4"/>
  <c r="L308" i="4"/>
  <c r="L302" i="4"/>
  <c r="L296" i="4"/>
  <c r="L290" i="4"/>
  <c r="L288" i="4"/>
  <c r="L286" i="4"/>
  <c r="L284" i="4"/>
  <c r="L282" i="4"/>
  <c r="L278" i="4"/>
  <c r="L276" i="4"/>
  <c r="L274" i="4"/>
  <c r="L272" i="4"/>
  <c r="L270" i="4"/>
  <c r="L122" i="4"/>
  <c r="L268" i="4"/>
  <c r="L266" i="4"/>
  <c r="L264" i="4"/>
  <c r="L262" i="4"/>
  <c r="L260" i="4"/>
  <c r="L258" i="4"/>
  <c r="L256" i="4"/>
  <c r="L254" i="4"/>
  <c r="L252" i="4"/>
  <c r="L248" i="4"/>
  <c r="L246" i="4"/>
  <c r="L244" i="4"/>
  <c r="L242" i="4"/>
  <c r="L240" i="4"/>
  <c r="L104" i="4"/>
  <c r="L236" i="4"/>
  <c r="L234" i="4"/>
  <c r="L232" i="4"/>
  <c r="L230" i="4"/>
  <c r="L228" i="4"/>
  <c r="L224" i="4"/>
  <c r="L222" i="4"/>
  <c r="L220" i="4"/>
  <c r="L216" i="4"/>
  <c r="L214" i="4"/>
  <c r="L212" i="4"/>
  <c r="L210" i="4"/>
  <c r="L208" i="4"/>
  <c r="L206" i="4"/>
  <c r="L202" i="4"/>
  <c r="L200" i="4"/>
  <c r="L196" i="4"/>
  <c r="L194" i="4"/>
  <c r="L190" i="4"/>
  <c r="L188" i="4"/>
  <c r="L186" i="4"/>
  <c r="L184" i="4"/>
  <c r="L182" i="4"/>
  <c r="L180" i="4"/>
  <c r="L178" i="4"/>
  <c r="L176" i="4"/>
  <c r="L174" i="4"/>
  <c r="L172" i="4"/>
  <c r="L170" i="4"/>
  <c r="L168" i="4"/>
  <c r="L166" i="4"/>
  <c r="L164" i="4"/>
  <c r="L162" i="4"/>
  <c r="L160" i="4"/>
  <c r="L158" i="4"/>
  <c r="L156" i="4"/>
  <c r="L154" i="4"/>
  <c r="L152" i="4"/>
  <c r="L150" i="4"/>
  <c r="L144" i="4"/>
  <c r="L142" i="4"/>
  <c r="L140" i="4"/>
  <c r="L138" i="4"/>
  <c r="L136" i="4"/>
  <c r="L134" i="4"/>
  <c r="L128" i="4"/>
  <c r="L126" i="4"/>
  <c r="L124" i="4"/>
  <c r="L120" i="4"/>
  <c r="L118" i="4"/>
  <c r="L116" i="4"/>
  <c r="L114" i="4"/>
  <c r="L110" i="4"/>
  <c r="L108" i="4"/>
  <c r="L106" i="4"/>
  <c r="L102" i="4"/>
  <c r="L100" i="4"/>
  <c r="L98" i="4"/>
  <c r="L96" i="4"/>
  <c r="L62" i="4"/>
  <c r="L92" i="4"/>
  <c r="L90" i="4"/>
  <c r="L88" i="4"/>
  <c r="L80" i="4"/>
  <c r="L82" i="4"/>
  <c r="L86" i="4"/>
  <c r="L78" i="4"/>
  <c r="L76" i="4"/>
  <c r="L74" i="4"/>
  <c r="L70" i="4"/>
  <c r="L68" i="4"/>
  <c r="L66" i="4"/>
  <c r="L64" i="4"/>
  <c r="L60" i="4"/>
  <c r="L58" i="4"/>
  <c r="L56" i="4"/>
  <c r="L54" i="4"/>
  <c r="L52" i="4"/>
  <c r="L50" i="4"/>
  <c r="L48" i="4"/>
  <c r="L46" i="4"/>
  <c r="L44" i="4"/>
  <c r="L42" i="4"/>
  <c r="L40" i="4"/>
  <c r="L36" i="4"/>
  <c r="L30" i="4"/>
  <c r="L28" i="4"/>
  <c r="L24" i="4"/>
  <c r="K31" i="4"/>
  <c r="K32" i="4" s="1"/>
  <c r="L22" i="4"/>
  <c r="L13" i="4"/>
  <c r="L9" i="4"/>
  <c r="J31" i="4"/>
  <c r="J32" i="4" s="1"/>
  <c r="L11" i="4"/>
  <c r="K93" i="4"/>
  <c r="K16" i="4"/>
  <c r="K17" i="4" s="1"/>
  <c r="L15" i="4"/>
  <c r="J93" i="4"/>
  <c r="L376" i="4"/>
  <c r="L20" i="4"/>
  <c r="L377" i="4" l="1"/>
  <c r="L225" i="4"/>
  <c r="L430" i="4"/>
  <c r="L431" i="4" s="1"/>
  <c r="L93" i="4"/>
  <c r="K414" i="4"/>
  <c r="K432" i="4" s="1"/>
  <c r="L31" i="4"/>
  <c r="L32" i="4" s="1"/>
  <c r="L16" i="4"/>
  <c r="L17" i="4" s="1"/>
  <c r="J414" i="4"/>
  <c r="J432" i="4" s="1"/>
  <c r="L414" i="4" l="1"/>
  <c r="L432" i="4" s="1"/>
</calcChain>
</file>

<file path=xl/sharedStrings.xml><?xml version="1.0" encoding="utf-8"?>
<sst xmlns="http://schemas.openxmlformats.org/spreadsheetml/2006/main" count="845" uniqueCount="353">
  <si>
    <t>Cidade: PORTO ALEGRE/RS</t>
  </si>
  <si>
    <t>Preço Unitário/Preço Total</t>
  </si>
  <si>
    <t>Qtd.</t>
  </si>
  <si>
    <t>Un</t>
  </si>
  <si>
    <t>Material</t>
  </si>
  <si>
    <t>Mão-de-Obra</t>
  </si>
  <si>
    <t>Total</t>
  </si>
  <si>
    <t>.1</t>
  </si>
  <si>
    <t xml:space="preserve">        1,00</t>
  </si>
  <si>
    <t>UN</t>
  </si>
  <si>
    <t>.2</t>
  </si>
  <si>
    <t>MS</t>
  </si>
  <si>
    <t>.3</t>
  </si>
  <si>
    <t>.4</t>
  </si>
  <si>
    <t>M2</t>
  </si>
  <si>
    <t xml:space="preserve">          </t>
  </si>
  <si>
    <t xml:space="preserve">        4,00</t>
  </si>
  <si>
    <t xml:space="preserve">       20,00</t>
  </si>
  <si>
    <t>M</t>
  </si>
  <si>
    <t>ANDAIME MADEIRA SOBRE CAVALETES-S/REAPROV.PROJECAO</t>
  </si>
  <si>
    <t xml:space="preserve">       10,00</t>
  </si>
  <si>
    <t>ANDAIME METALICO P/FACHADA-2-4 PAVTOS-LOCACAO MES</t>
  </si>
  <si>
    <t xml:space="preserve">       12,00</t>
  </si>
  <si>
    <t>.5</t>
  </si>
  <si>
    <t>TELA FACHADEIRA PARA PROTEÇÃO</t>
  </si>
  <si>
    <t xml:space="preserve">      100,00</t>
  </si>
  <si>
    <t>.6</t>
  </si>
  <si>
    <t>DEMOLICAO DE COBERTURA COM TELHAS CERAMICAS</t>
  </si>
  <si>
    <t xml:space="preserve">      143,00</t>
  </si>
  <si>
    <t>DEMOLICAO ESTRUTURA DE MADEIRA DE TELHADO</t>
  </si>
  <si>
    <t>DEMOLICAO DE ALVENARIA DE TIJOLOS FURADOS (e=20m)</t>
  </si>
  <si>
    <t xml:space="preserve">        5,50</t>
  </si>
  <si>
    <t>RETIRADA DE APARELHOS DE AR CONDICIONADO</t>
  </si>
  <si>
    <t xml:space="preserve">        2,00</t>
  </si>
  <si>
    <t>RETIRADA DE DUTOS DE AR CONDICIONADO</t>
  </si>
  <si>
    <t xml:space="preserve">       34,65</t>
  </si>
  <si>
    <t>RETIRADAS DE CALHA/ALGEROZA/CAPAMURO</t>
  </si>
  <si>
    <t xml:space="preserve">      140,00</t>
  </si>
  <si>
    <t>.7</t>
  </si>
  <si>
    <t>DEMOL. DE CONCRETO SIMPLES COM MARTELETE</t>
  </si>
  <si>
    <t xml:space="preserve">       29,00</t>
  </si>
  <si>
    <t>.8</t>
  </si>
  <si>
    <t>ESTRUTURA MADEIRA-TELHA FIBROCIM,ALUMINIO OU PLAST</t>
  </si>
  <si>
    <t>.9</t>
  </si>
  <si>
    <t>IMPERMEAB/IMUNIZACAO-MADEIRA BRUTA-1 DEMAO</t>
  </si>
  <si>
    <t>.10</t>
  </si>
  <si>
    <t>COBERTURA COM TELHA FIBROCIMENTO 8mm</t>
  </si>
  <si>
    <t>.11</t>
  </si>
  <si>
    <t>IMPERMEABILIZACAO COM HIDROASFALTO 4 DEMAOS</t>
  </si>
  <si>
    <t xml:space="preserve">       35,10</t>
  </si>
  <si>
    <t>.12</t>
  </si>
  <si>
    <t>CALHA BEIRAL CHAPA GALVANIZADA CORTE 50</t>
  </si>
  <si>
    <t xml:space="preserve">       46,20</t>
  </si>
  <si>
    <t>.13</t>
  </si>
  <si>
    <t>CAPA MURO CHAPA GALVANIZADA CORTE 38</t>
  </si>
  <si>
    <t xml:space="preserve">       83,20</t>
  </si>
  <si>
    <t>.14</t>
  </si>
  <si>
    <t>ALGEROZ CHAPA GALVANIZADA CORTE 25-FIXO ALVENARIA</t>
  </si>
  <si>
    <t xml:space="preserve">       42,90</t>
  </si>
  <si>
    <t>.15</t>
  </si>
  <si>
    <t>TUBO QUEDA PVC 150mm</t>
  </si>
  <si>
    <t xml:space="preserve">       42,00</t>
  </si>
  <si>
    <t>.16</t>
  </si>
  <si>
    <t>JOELHO 90 PVC RIGIDO SOLDAVEL 150mm</t>
  </si>
  <si>
    <t>.17</t>
  </si>
  <si>
    <t>ALVENARIA TIJ.6FUROS-DE 20cm-J15mm ci-ca-ar 1:2:8</t>
  </si>
  <si>
    <t xml:space="preserve">       51,20</t>
  </si>
  <si>
    <t xml:space="preserve"> </t>
  </si>
  <si>
    <t>.18</t>
  </si>
  <si>
    <t>CHAPISCO IMPERMEAVEL ci-ar 1:3 esp7mm(pega normal)</t>
  </si>
  <si>
    <t xml:space="preserve">      102,40</t>
  </si>
  <si>
    <t>.19</t>
  </si>
  <si>
    <t>REBOCO ARGAMASSA FINA ca-af 1:3+ 5%ci-7mm(externo)</t>
  </si>
  <si>
    <t>.20</t>
  </si>
  <si>
    <t>CAIXA D'AGUA FIBRA 1000 l</t>
  </si>
  <si>
    <t>.21</t>
  </si>
  <si>
    <t>VB</t>
  </si>
  <si>
    <t>.22</t>
  </si>
  <si>
    <t>ENTRADA REDE AGUA - CAVALETE AO RESERVATORIO</t>
  </si>
  <si>
    <t>.23</t>
  </si>
  <si>
    <t>CONTRAPISO CONCRETO IMPERMEAVEL-10cm-350kg ci/m3</t>
  </si>
  <si>
    <t>.24</t>
  </si>
  <si>
    <t>PISO CERAMICO 30x30-arg.ca-ar(1:5)10%ci-3cm</t>
  </si>
  <si>
    <t>.25</t>
  </si>
  <si>
    <t>REJUNTAMENTO CERÂMICO</t>
  </si>
  <si>
    <t>.26</t>
  </si>
  <si>
    <t>LIMPEZA/LAVAJATO</t>
  </si>
  <si>
    <t xml:space="preserve">       11,00</t>
  </si>
  <si>
    <t>.27</t>
  </si>
  <si>
    <t>PREPARACAO DE PAREDES INT/EXT 1 DEMAO</t>
  </si>
  <si>
    <t>.28</t>
  </si>
  <si>
    <t>SELADOR PARA PAREDES INTERNAS/EXTERNAS 1 DEMAO</t>
  </si>
  <si>
    <t xml:space="preserve">      113,40</t>
  </si>
  <si>
    <t>.29</t>
  </si>
  <si>
    <t>PINTURA ACRILICA SOBRE REBOCO-2 DEMAOS</t>
  </si>
  <si>
    <t>RETIRADA DE GRELHAS DE APARELHOS DE AR CONDICIONADO</t>
  </si>
  <si>
    <t xml:space="preserve">        6,00</t>
  </si>
  <si>
    <t>RETIRADA DE ESQUADRIAS</t>
  </si>
  <si>
    <t xml:space="preserve">        6,54</t>
  </si>
  <si>
    <t>RETIRADA DE APARELHOS SANITARIOS</t>
  </si>
  <si>
    <t>DEMOLICAO DE REVESTIMENTO DE AZULEJOS</t>
  </si>
  <si>
    <t xml:space="preserve">       55,46</t>
  </si>
  <si>
    <t>DEMOLICAO DE PISO COM TACOS DE MADEIRA (PARQUET)</t>
  </si>
  <si>
    <t xml:space="preserve">       83,00</t>
  </si>
  <si>
    <t xml:space="preserve">      121,00</t>
  </si>
  <si>
    <t>DEMOLICAO DE PAREDES/DIVISORIAS LEVES</t>
  </si>
  <si>
    <t xml:space="preserve">       41,95</t>
  </si>
  <si>
    <t>DEMOLICAO DE FORRO DE GESSO E VIGA FALSA</t>
  </si>
  <si>
    <t xml:space="preserve">        7,83</t>
  </si>
  <si>
    <t>RETIRADA DE ARTEFATOS ELÉTRICOS</t>
  </si>
  <si>
    <t xml:space="preserve">       45,00</t>
  </si>
  <si>
    <t>RETIRADA DE LOGOMARCA-PAREDE</t>
  </si>
  <si>
    <t>PORTA INT.SEMI-OCA COMPENS.-S/FERR.0,80x2,10</t>
  </si>
  <si>
    <t>CJ</t>
  </si>
  <si>
    <t>FERRAGEM COMPLETA PARA PORTA INTERNA</t>
  </si>
  <si>
    <t xml:space="preserve">        8,00</t>
  </si>
  <si>
    <t>RASPAGEM PINTURA ANTIGA SOBRE ESQUADRIAS</t>
  </si>
  <si>
    <t xml:space="preserve">       85,24</t>
  </si>
  <si>
    <t>CAIXILHO BASCULANTE-FERRO</t>
  </si>
  <si>
    <t xml:space="preserve">        0,20</t>
  </si>
  <si>
    <t>GRADE SIMPLES-FERRO/PARA PROTECAO AREA EXTERNA</t>
  </si>
  <si>
    <t>VIDRO TRANSPARENTE 4mm COLOCADO COM MASSA</t>
  </si>
  <si>
    <t xml:space="preserve">        0,70</t>
  </si>
  <si>
    <t xml:space="preserve">      483,05</t>
  </si>
  <si>
    <t>VIGA FALSA EM GESSO ACARTONADO</t>
  </si>
  <si>
    <t>FORRO DE GESSO EM PLACAS 70x70cm</t>
  </si>
  <si>
    <t xml:space="preserve">        2,90</t>
  </si>
  <si>
    <t>SELADOR S/MADEIRA 1 DEMAO</t>
  </si>
  <si>
    <t xml:space="preserve">        6,72</t>
  </si>
  <si>
    <t>PINTURA ESMALTE BRILH. S/MADEIRA - 2 DEMAOS</t>
  </si>
  <si>
    <t xml:space="preserve">       22,40</t>
  </si>
  <si>
    <t>CONTRAPISO CONCRETO IMPERMEAVEL- 8cm-300kg ci/m3</t>
  </si>
  <si>
    <t>AZULEJO BRANCO A PRUMO COM ARGAMASSA COLANTE - SEM EMB.</t>
  </si>
  <si>
    <t xml:space="preserve">      176,46</t>
  </si>
  <si>
    <t>.30</t>
  </si>
  <si>
    <t>TAMPONAMENTO DE PONTOS ELETRICOS</t>
  </si>
  <si>
    <t>.31</t>
  </si>
  <si>
    <t>PONTO ELETRICO INTERRUPTOR-INCL.CX</t>
  </si>
  <si>
    <t>PT</t>
  </si>
  <si>
    <t>.32</t>
  </si>
  <si>
    <t xml:space="preserve">       27,00</t>
  </si>
  <si>
    <t>.33</t>
  </si>
  <si>
    <t>PONTO ELETRICO TOMADA-INCL.CX.2x4"</t>
  </si>
  <si>
    <t xml:space="preserve">       22,00</t>
  </si>
  <si>
    <t>.34</t>
  </si>
  <si>
    <t>ARANDELA PARA PAREDE-COM LAMPADA LED 18-25W</t>
  </si>
  <si>
    <t>.35</t>
  </si>
  <si>
    <t>ELETRODUTO PVC RIGIDO ROSCAVEL 3/4" (19mm)</t>
  </si>
  <si>
    <t xml:space="preserve">       99,90</t>
  </si>
  <si>
    <t>.36</t>
  </si>
  <si>
    <t>CURVA 90 ELETRODUTO PVC RIGIDO ROSCAVEL 3/4"(19mm)</t>
  </si>
  <si>
    <t xml:space="preserve">       19,00</t>
  </si>
  <si>
    <t>.37</t>
  </si>
  <si>
    <t>ELETRODUTO PVC RIGIDO ROSCAVEL 1" (25mm)</t>
  </si>
  <si>
    <t xml:space="preserve">      133,10</t>
  </si>
  <si>
    <t>.38</t>
  </si>
  <si>
    <t>CURVA 90 ELETRODUTO PVC RIGIDO ROSCAVEL 1" (25mm)</t>
  </si>
  <si>
    <t xml:space="preserve">       31,00</t>
  </si>
  <si>
    <t>.39</t>
  </si>
  <si>
    <t>CAIXA CONDULETE 25mm C/TAMPA CEGA</t>
  </si>
  <si>
    <t xml:space="preserve">       54,00</t>
  </si>
  <si>
    <t>.40</t>
  </si>
  <si>
    <t>CONETOR E/OU ABRACADEIRA P/ FIXACAO DE ELETRODUTO PVC RIGIDO</t>
  </si>
  <si>
    <t xml:space="preserve">      500,00</t>
  </si>
  <si>
    <t>.41</t>
  </si>
  <si>
    <t>CABO ISOLADO FLEXIVEL 6.0mm2 ( 8AWG)</t>
  </si>
  <si>
    <t xml:space="preserve">      400,00</t>
  </si>
  <si>
    <t>.42</t>
  </si>
  <si>
    <t>CABO ISOLADO FLEXIVEL 4.0mm2 (10AWG)</t>
  </si>
  <si>
    <t xml:space="preserve">      340,00</t>
  </si>
  <si>
    <t>.43</t>
  </si>
  <si>
    <t>CABO ISOLADO FLEXIVEL 2.5mm2 (12AWG)</t>
  </si>
  <si>
    <t xml:space="preserve">      466,00</t>
  </si>
  <si>
    <t>.44</t>
  </si>
  <si>
    <t>CABO ISOLADO FLEXIVEL 1.5mm2 (14AWG)</t>
  </si>
  <si>
    <t xml:space="preserve">      200,00</t>
  </si>
  <si>
    <t>.45</t>
  </si>
  <si>
    <t>QUADRO DISTRIBUICAO PVC SOBREPOR - ATE 30 DISJUNTORES</t>
  </si>
  <si>
    <t>.46</t>
  </si>
  <si>
    <t>CAIXA PASSAGEM TAMPA PARAFUSADA 25x25x10cm</t>
  </si>
  <si>
    <t>.47</t>
  </si>
  <si>
    <t>DISJUNTOR TRIPOLAR 40A</t>
  </si>
  <si>
    <t>.48</t>
  </si>
  <si>
    <t>DISJUNTOR MONOPOLAR 35A</t>
  </si>
  <si>
    <t>.49</t>
  </si>
  <si>
    <t>DISJUNTOR MONOPOLAR 25A</t>
  </si>
  <si>
    <t>.50</t>
  </si>
  <si>
    <t>DISJUNTOR MONOPOLAR 15A</t>
  </si>
  <si>
    <t xml:space="preserve">        7,00</t>
  </si>
  <si>
    <t>.51</t>
  </si>
  <si>
    <t>DISPOSITIVO DR 40A/30mA</t>
  </si>
  <si>
    <t>.52</t>
  </si>
  <si>
    <t>.53</t>
  </si>
  <si>
    <t>.54</t>
  </si>
  <si>
    <t xml:space="preserve">        6,09</t>
  </si>
  <si>
    <t>.55</t>
  </si>
  <si>
    <t>CHAPISCO ci-ar 1:3-7mm PREPARO E APLICACAO</t>
  </si>
  <si>
    <t xml:space="preserve">       12,18</t>
  </si>
  <si>
    <t>.56</t>
  </si>
  <si>
    <t>REBOCO ARGAMASSA FINA ca-af 1:3+10%ci-5mm(interno)</t>
  </si>
  <si>
    <t>.57</t>
  </si>
  <si>
    <t>RASGO EM ALVENARIA P/CANALIZACOES C/ENCHIMENTO</t>
  </si>
  <si>
    <t xml:space="preserve">       11,25</t>
  </si>
  <si>
    <t>.58</t>
  </si>
  <si>
    <t>REGISTRO GAVETA CANOPLA CROMADA 20mm(3/4")</t>
  </si>
  <si>
    <t>.59</t>
  </si>
  <si>
    <t>JOELHO 90 PVC RIGIDO SOLDAVEL 25mm</t>
  </si>
  <si>
    <t>.60</t>
  </si>
  <si>
    <t>TE 90 PVC RIGIDO SOLDAVEL 25mm</t>
  </si>
  <si>
    <t xml:space="preserve">        3,00</t>
  </si>
  <si>
    <t>.61</t>
  </si>
  <si>
    <t>TUBO PVC RIGIDO SOLDAVEL 25mm</t>
  </si>
  <si>
    <t>.62</t>
  </si>
  <si>
    <t>JOELHO 90 PVC RIGIDO SOLDAVEL 40mm</t>
  </si>
  <si>
    <t>.63</t>
  </si>
  <si>
    <t>TUBO PVC RIGIDO SOLDAVEL 40mm ESGOTO SECUNDARIO</t>
  </si>
  <si>
    <t xml:space="preserve">        3,50</t>
  </si>
  <si>
    <t>.64</t>
  </si>
  <si>
    <t>CAIXA SIFONADA C/GRELHA Q 150x150x50 saida 50mm</t>
  </si>
  <si>
    <t>.65</t>
  </si>
  <si>
    <t>BACIA SANITARIA COM CX DESCARGA ACOPLADA E ASSENTO</t>
  </si>
  <si>
    <t>.66</t>
  </si>
  <si>
    <t>LAVATORIO DE LOUCA COM COLUNA</t>
  </si>
  <si>
    <t>.67</t>
  </si>
  <si>
    <t>.68</t>
  </si>
  <si>
    <t>TORNEIRA P/LAVATORIO</t>
  </si>
  <si>
    <t>.69</t>
  </si>
  <si>
    <t>TONEIRA P/PIA COZINHA</t>
  </si>
  <si>
    <t>.70</t>
  </si>
  <si>
    <t>.71</t>
  </si>
  <si>
    <t>.72</t>
  </si>
  <si>
    <t>.73</t>
  </si>
  <si>
    <t>.74</t>
  </si>
  <si>
    <t>RETIRADA DE MOBILIARIO OBSOLETO</t>
  </si>
  <si>
    <t xml:space="preserve">        4,02</t>
  </si>
  <si>
    <t xml:space="preserve">       10,85</t>
  </si>
  <si>
    <t xml:space="preserve">        5,00</t>
  </si>
  <si>
    <t xml:space="preserve">       46,72</t>
  </si>
  <si>
    <t xml:space="preserve">       58,10</t>
  </si>
  <si>
    <t>REMOCAO DE CARPETE E RASPAGEM</t>
  </si>
  <si>
    <t xml:space="preserve">       17,20</t>
  </si>
  <si>
    <t xml:space="preserve">      117,27</t>
  </si>
  <si>
    <t xml:space="preserve">       35,35</t>
  </si>
  <si>
    <t>DEMOLICAO DE FORRO DE GESSO</t>
  </si>
  <si>
    <t xml:space="preserve">       32,90</t>
  </si>
  <si>
    <t>DEMOLICAO DE FORRO DE PVC</t>
  </si>
  <si>
    <t xml:space="preserve">       10,65</t>
  </si>
  <si>
    <t xml:space="preserve">       52,00</t>
  </si>
  <si>
    <t>RETIRADA DE PORTA CARRETEL</t>
  </si>
  <si>
    <t>PORTA INT.SEMI-OCA COMPENS.-S/FERR.1,00x2,10</t>
  </si>
  <si>
    <t>PORTA EXT.ALMOFADADA-S/FERR.1,20x2,10</t>
  </si>
  <si>
    <t>PORTA EXT.ALMOFADADA-S/FERR.1,00x2,10</t>
  </si>
  <si>
    <t>SOLEIRA BASALTO 15cm-arg.ci-ar 1:4-3cm</t>
  </si>
  <si>
    <t>FERRAGEM COMPLETA PARA PORTA EXTERNA</t>
  </si>
  <si>
    <t xml:space="preserve">       26,76</t>
  </si>
  <si>
    <t xml:space="preserve">        0,85</t>
  </si>
  <si>
    <t xml:space="preserve">      619,67</t>
  </si>
  <si>
    <t xml:space="preserve">      641,27</t>
  </si>
  <si>
    <t xml:space="preserve">       20,16</t>
  </si>
  <si>
    <t xml:space="preserve">       38,20</t>
  </si>
  <si>
    <t xml:space="preserve">      163,99</t>
  </si>
  <si>
    <t>CAIXA INSPECAO 50x50x50cm ALV.15 C/TAMPA CONCRETO</t>
  </si>
  <si>
    <t>PONTO ELETRICO INTERRUPTOR -INCL.CX</t>
  </si>
  <si>
    <t xml:space="preserve">       14,00</t>
  </si>
  <si>
    <t>PONTO ELETRICO TOMADA -INCL.CX.2x4"</t>
  </si>
  <si>
    <t xml:space="preserve">       32,00</t>
  </si>
  <si>
    <t xml:space="preserve">      153,50</t>
  </si>
  <si>
    <t xml:space="preserve">       24,00</t>
  </si>
  <si>
    <t xml:space="preserve">      116,90</t>
  </si>
  <si>
    <t xml:space="preserve">       36,00</t>
  </si>
  <si>
    <t xml:space="preserve">       74,00</t>
  </si>
  <si>
    <t xml:space="preserve">      620,00</t>
  </si>
  <si>
    <t xml:space="preserve">      480,00</t>
  </si>
  <si>
    <t xml:space="preserve">      780,00</t>
  </si>
  <si>
    <t>QUADRO DISTRIBUICAO PVC SOBREPOR - ATE 18 DISJUNTORES</t>
  </si>
  <si>
    <t>DISJUNTOR TRIPOLAR 70A - TIPO EHB</t>
  </si>
  <si>
    <t xml:space="preserve">       35,28</t>
  </si>
  <si>
    <t xml:space="preserve">       70,56</t>
  </si>
  <si>
    <t xml:space="preserve">        9,00</t>
  </si>
  <si>
    <t>BACIA SANITARIA COM CX DESCARGA ACOPLADA E ASSENTO - (PNE)</t>
  </si>
  <si>
    <t>LAVATORIO DE LOUCA COLUNA SUSPENSA</t>
  </si>
  <si>
    <t>.75</t>
  </si>
  <si>
    <t>.80</t>
  </si>
  <si>
    <t>ESTRUTURA MADEIRA-CAMA DE FORRO</t>
  </si>
  <si>
    <t xml:space="preserve">       17,65</t>
  </si>
  <si>
    <t>.81</t>
  </si>
  <si>
    <t>FORRO PVC 200mm C/PERFIL SUSTENTACAO EM PVC</t>
  </si>
  <si>
    <t>ESCAVACAO MANUAL DE SOLO DE 1a. ATE 1,50m</t>
  </si>
  <si>
    <t xml:space="preserve">       10,13</t>
  </si>
  <si>
    <t>M3</t>
  </si>
  <si>
    <t>VIGA BALDRAME CONCR.ARMADO fck15MPa-COMPLETA</t>
  </si>
  <si>
    <t xml:space="preserve">        1,25</t>
  </si>
  <si>
    <t>ALVENARIA DE PEDRA DE GRES (e=25cm)</t>
  </si>
  <si>
    <t xml:space="preserve">       12,75</t>
  </si>
  <si>
    <t>ATERRO MOLHADO E APILOADO MANUALMENTE</t>
  </si>
  <si>
    <t xml:space="preserve">        6,50</t>
  </si>
  <si>
    <t>LEITO DE PEDRA BRITADA 5cm</t>
  </si>
  <si>
    <t xml:space="preserve">       25,90</t>
  </si>
  <si>
    <t>PISO BASALTO SERRADO 45x45-arg.ci-ar 1:4-3cm</t>
  </si>
  <si>
    <t>PISO PODOTATIL EMBORRACHADO</t>
  </si>
  <si>
    <t xml:space="preserve">       13,80</t>
  </si>
  <si>
    <t xml:space="preserve">        4,50</t>
  </si>
  <si>
    <t>REBOCO IMPERMEAVEL ci-ar 1:3 esp10mm (pega normal)</t>
  </si>
  <si>
    <t>CORRIMAO TUBO FERRO GALVANIZADO 2"</t>
  </si>
  <si>
    <t xml:space="preserve">       26,70</t>
  </si>
  <si>
    <t xml:space="preserve">      108,20</t>
  </si>
  <si>
    <t>CONCRETO MAGRO fck10MPa</t>
  </si>
  <si>
    <t xml:space="preserve">        0,90</t>
  </si>
  <si>
    <t>LIMPEZA PERMANENTE DA OBRA</t>
  </si>
  <si>
    <t xml:space="preserve">      550,00</t>
  </si>
  <si>
    <t>REMOCAO E AMONTOAMENTO DE ENTULHO DENTRO DA OBRA</t>
  </si>
  <si>
    <t>INSTALACAO COMPLETA DE RESERVATORIO DE AGUA - ENTRADA E BARRILETE</t>
  </si>
  <si>
    <t>MOBILIZAÇÃO EQUIPAMENTOS OBRAS REF.COM.</t>
  </si>
  <si>
    <t>MANUTENCAO DE ESQUADRIAS SIST MAD</t>
  </si>
  <si>
    <t>1. GESTÃO/ADMINISTRAÇÃO DAS REFORMAS</t>
  </si>
  <si>
    <t>2. SERVIÇOS PRELIMINARES E INICIAIS</t>
  </si>
  <si>
    <t>ENGENHEIRO RESPONSÁVEL - RT</t>
  </si>
  <si>
    <t>PROJETO EXECUTIVO</t>
  </si>
  <si>
    <t xml:space="preserve">PLACA DE IDENTIFICAÇÃO DA OBRA </t>
  </si>
  <si>
    <t>TAPUME EXTERNO-ALTURA 2,20m</t>
  </si>
  <si>
    <t>PROJETO ELÉTRICO BT - EXECUTIVO</t>
  </si>
  <si>
    <t>GRAMPEAMENTO ESTRUTURAL/GRAUTE</t>
  </si>
  <si>
    <t>Descrição</t>
  </si>
  <si>
    <t>CARGA MANUAL E TRANSPORTE ENTULHO CLASSE "A"</t>
  </si>
  <si>
    <t>CARGA MANUAL E TRANSPORTE ENTULHO CLASSE "B"</t>
  </si>
  <si>
    <t>MANUTENCAO DE ESQUADRIAS SIST  MAD</t>
  </si>
  <si>
    <t>Endereço: VASCO DA GAMA 723</t>
  </si>
  <si>
    <t>AFERICAO DE CARGAS DA REDE ELETRICA</t>
  </si>
  <si>
    <t>VERIFICACAO REDE HIDRAULICA - CARGA HIDROSTATICA</t>
  </si>
  <si>
    <t>MESTRE DE OBRA E TECNICO EDIF.</t>
  </si>
  <si>
    <t>3. EXECUÇÃO DE REFORMA POR PAVIMENTO</t>
  </si>
  <si>
    <t>3.1. REFORMAS COBERTURA E TERRAÇO</t>
  </si>
  <si>
    <t>Subtotal 3.1.</t>
  </si>
  <si>
    <t>3.2. REFORMAS 2º PAVIMENTO</t>
  </si>
  <si>
    <t>Subtotal 3.2.</t>
  </si>
  <si>
    <t>3.3. REFORMAS PAVIMENTO TÉRREO - ARQ + P. COMERCIAL</t>
  </si>
  <si>
    <t>Subtotal 3.3.</t>
  </si>
  <si>
    <t xml:space="preserve">3.4. ACESSOS EXTERNOS / ÁREA EXTERNA </t>
  </si>
  <si>
    <t>Subtotal 3.4.</t>
  </si>
  <si>
    <t>Total de EXECUÇÃO DE REFORMA POR PAVIMENTO</t>
  </si>
  <si>
    <t>4. SERVIÇOS CONCLUSIVOS E ENTREGAS FINAIS</t>
  </si>
  <si>
    <t>TESTE DE ESTANQUEIDADE IMPERMEABILIZACAO/SERVICOS COBERTURA</t>
  </si>
  <si>
    <t>Total de GESTÃO/ADMINISTRAÇÃO DAS REFORMAS</t>
  </si>
  <si>
    <t>Total de SERVIÇOS PRELIMINARES E INICIAIS</t>
  </si>
  <si>
    <t>Total de SERVIÇOS CONCLUSIVOS E ENTREGAS FINAIS</t>
  </si>
  <si>
    <t>VALOR TOTAL DO ORÇAMENTO</t>
  </si>
  <si>
    <t>PONTO ELETRICO LUMINARIA Comum</t>
  </si>
  <si>
    <t>PONTO ELETRICO LUMINARIA comum</t>
  </si>
  <si>
    <t>H/M</t>
  </si>
  <si>
    <t>Obra: CRO POA - CRO/RS - CONSELHO REG. ODONTO</t>
  </si>
  <si>
    <t>Cliente: CRO/RS AT 11/2021</t>
  </si>
  <si>
    <t>Planilha de Orçamento Geral</t>
  </si>
  <si>
    <t>BDI aplicado 24%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</si>
</sst>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,000.00"/>
    <numFmt numFmtId="165" formatCode="000,000.00"/>
  </numFmts>
  <fonts count="10" x14ac:knownFonts="1">
    <font>
      <sz val="10"/>
      <color indexed="8"/>
      <name val="Arial"/>
    </font>
    <font>
      <u/>
      <sz val="14"/>
      <color indexed="8"/>
      <name val="Arial"/>
    </font>
    <font>
      <sz val="8"/>
      <color indexed="8"/>
      <name val="Arial"/>
    </font>
    <font>
      <b/>
      <sz val="7"/>
      <color indexed="8"/>
      <name val="Arial"/>
    </font>
    <font>
      <b/>
      <sz val="8"/>
      <color indexed="8"/>
      <name val="Arial"/>
    </font>
    <font>
      <sz val="7"/>
      <color indexed="8"/>
      <name val="Arial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0" fillId="0" borderId="0" xfId="0" applyFill="1"/>
    <xf numFmtId="4" fontId="0" fillId="0" borderId="0" xfId="0" applyNumberFormat="1" applyFill="1"/>
    <xf numFmtId="0" fontId="5" fillId="0" borderId="0" xfId="0" applyFont="1" applyFill="1" applyAlignment="1" applyProtection="1">
      <alignment horizontal="right" vertical="top"/>
      <protection locked="0"/>
    </xf>
    <xf numFmtId="4" fontId="5" fillId="0" borderId="0" xfId="0" applyNumberFormat="1" applyFont="1" applyAlignment="1" applyProtection="1">
      <alignment horizontal="right" vertical="top"/>
      <protection locked="0"/>
    </xf>
    <xf numFmtId="4" fontId="0" fillId="0" borderId="0" xfId="0" applyNumberFormat="1"/>
    <xf numFmtId="0" fontId="7" fillId="0" borderId="0" xfId="0" applyFont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4" fontId="0" fillId="0" borderId="0" xfId="0" applyNumberFormat="1" applyProtection="1"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4" fontId="7" fillId="0" borderId="0" xfId="0" applyNumberFormat="1" applyFont="1" applyAlignment="1" applyProtection="1">
      <alignment horizontal="right" vertical="top"/>
      <protection locked="0"/>
    </xf>
    <xf numFmtId="4" fontId="7" fillId="0" borderId="0" xfId="0" applyNumberFormat="1" applyFont="1" applyFill="1" applyAlignment="1" applyProtection="1">
      <alignment horizontal="right" vertical="top"/>
      <protection locked="0"/>
    </xf>
    <xf numFmtId="4" fontId="8" fillId="0" borderId="0" xfId="0" applyNumberFormat="1" applyFont="1" applyFill="1" applyAlignment="1" applyProtection="1">
      <alignment horizontal="right" vertical="top"/>
      <protection locked="0"/>
    </xf>
    <xf numFmtId="164" fontId="8" fillId="0" borderId="0" xfId="0" applyNumberFormat="1" applyFont="1" applyFill="1" applyAlignment="1" applyProtection="1">
      <alignment horizontal="right" vertical="top"/>
      <protection locked="0"/>
    </xf>
    <xf numFmtId="165" fontId="8" fillId="0" borderId="0" xfId="0" applyNumberFormat="1" applyFont="1" applyFill="1" applyAlignment="1" applyProtection="1">
      <alignment horizontal="right" vertical="top"/>
      <protection locked="0"/>
    </xf>
    <xf numFmtId="14" fontId="6" fillId="0" borderId="0" xfId="0" applyNumberFormat="1" applyFont="1" applyFill="1" applyAlignment="1" applyProtection="1">
      <alignment horizontal="center" vertical="top"/>
      <protection locked="0"/>
    </xf>
    <xf numFmtId="0" fontId="8" fillId="0" borderId="0" xfId="0" applyFont="1" applyAlignment="1">
      <alignment horizontal="left" vertical="top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4" fontId="0" fillId="0" borderId="0" xfId="0" applyNumberFormat="1" applyFill="1" applyProtection="1">
      <protection locked="0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6"/>
  <sheetViews>
    <sheetView tabSelected="1" topLeftCell="A421" zoomScale="130" zoomScaleNormal="130" workbookViewId="0">
      <selection activeCell="E435" sqref="E435"/>
    </sheetView>
  </sheetViews>
  <sheetFormatPr defaultRowHeight="12.75" x14ac:dyDescent="0.2"/>
  <cols>
    <col min="1" max="1" width="3.140625" customWidth="1"/>
    <col min="9" max="9" width="5.5703125" style="15" bestFit="1" customWidth="1"/>
    <col min="10" max="10" width="10.5703125" style="15" customWidth="1"/>
    <col min="11" max="11" width="9.140625" style="8"/>
    <col min="12" max="12" width="10.140625" style="8" bestFit="1" customWidth="1"/>
    <col min="13" max="13" width="9.140625" style="8"/>
    <col min="14" max="14" width="10.140625" bestFit="1" customWidth="1"/>
  </cols>
  <sheetData>
    <row r="1" spans="1:12" s="8" customFormat="1" ht="16.5" customHeight="1" x14ac:dyDescent="0.2">
      <c r="E1" s="34" t="s">
        <v>351</v>
      </c>
      <c r="I1" s="16"/>
      <c r="J1" s="16"/>
      <c r="L1" s="26">
        <v>44504</v>
      </c>
    </row>
    <row r="2" spans="1:12" ht="9.1999999999999993" customHeight="1" x14ac:dyDescent="0.2"/>
    <row r="3" spans="1:12" ht="8.4499999999999993" customHeight="1" x14ac:dyDescent="0.2">
      <c r="A3" s="31" t="s">
        <v>349</v>
      </c>
      <c r="H3" s="31" t="s">
        <v>326</v>
      </c>
      <c r="I3" s="31"/>
    </row>
    <row r="4" spans="1:12" ht="8.4499999999999993" customHeight="1" x14ac:dyDescent="0.2">
      <c r="A4" s="3" t="s">
        <v>350</v>
      </c>
      <c r="H4" s="3" t="s">
        <v>0</v>
      </c>
    </row>
    <row r="5" spans="1:12" ht="9.75" customHeight="1" x14ac:dyDescent="0.2">
      <c r="J5" s="18" t="s">
        <v>1</v>
      </c>
    </row>
    <row r="6" spans="1:12" ht="9.75" customHeight="1" x14ac:dyDescent="0.2">
      <c r="A6" s="30" t="s">
        <v>322</v>
      </c>
      <c r="H6" s="4" t="s">
        <v>2</v>
      </c>
      <c r="I6" s="1" t="s">
        <v>3</v>
      </c>
      <c r="J6" s="19" t="s">
        <v>4</v>
      </c>
      <c r="K6" s="18" t="s">
        <v>5</v>
      </c>
      <c r="L6" s="20" t="s">
        <v>6</v>
      </c>
    </row>
    <row r="7" spans="1:12" s="8" customFormat="1" ht="9.4" customHeight="1" x14ac:dyDescent="0.2">
      <c r="A7" s="35" t="s">
        <v>314</v>
      </c>
      <c r="I7" s="16"/>
      <c r="J7" s="16"/>
    </row>
    <row r="8" spans="1:12" ht="9" customHeight="1" x14ac:dyDescent="0.2">
      <c r="A8" s="10" t="s">
        <v>7</v>
      </c>
      <c r="B8" s="6" t="s">
        <v>312</v>
      </c>
      <c r="H8" s="5" t="s">
        <v>8</v>
      </c>
      <c r="I8" s="5" t="s">
        <v>9</v>
      </c>
      <c r="J8" s="21">
        <v>2280</v>
      </c>
      <c r="K8" s="22">
        <v>1800</v>
      </c>
      <c r="L8" s="9"/>
    </row>
    <row r="9" spans="1:12" ht="9" customHeight="1" x14ac:dyDescent="0.2">
      <c r="J9" s="21">
        <f>J8*H8</f>
        <v>2280</v>
      </c>
      <c r="K9" s="22">
        <f>K8*H8</f>
        <v>1800</v>
      </c>
      <c r="L9" s="22">
        <f>J9+K9</f>
        <v>4080</v>
      </c>
    </row>
    <row r="10" spans="1:12" ht="9" customHeight="1" x14ac:dyDescent="0.2">
      <c r="A10" s="5" t="s">
        <v>10</v>
      </c>
      <c r="B10" s="14" t="s">
        <v>316</v>
      </c>
      <c r="C10" s="8"/>
      <c r="H10" s="11">
        <v>480</v>
      </c>
      <c r="I10" s="5" t="s">
        <v>348</v>
      </c>
      <c r="J10" s="21">
        <v>0</v>
      </c>
      <c r="K10" s="22">
        <v>38</v>
      </c>
      <c r="L10" s="9"/>
    </row>
    <row r="11" spans="1:12" ht="9" customHeight="1" x14ac:dyDescent="0.2">
      <c r="B11" s="8"/>
      <c r="C11" s="8"/>
      <c r="H11" s="12"/>
      <c r="J11" s="21">
        <f>J10*H10</f>
        <v>0</v>
      </c>
      <c r="K11" s="22">
        <f>K10*H10</f>
        <v>18240</v>
      </c>
      <c r="L11" s="22">
        <f>J11+K11</f>
        <v>18240</v>
      </c>
    </row>
    <row r="12" spans="1:12" ht="9" customHeight="1" x14ac:dyDescent="0.2">
      <c r="A12" s="5" t="s">
        <v>12</v>
      </c>
      <c r="B12" s="32" t="s">
        <v>329</v>
      </c>
      <c r="C12" s="8"/>
      <c r="H12" s="11">
        <v>6</v>
      </c>
      <c r="I12" s="5" t="s">
        <v>11</v>
      </c>
      <c r="J12" s="21">
        <v>0</v>
      </c>
      <c r="K12" s="22">
        <v>2800</v>
      </c>
      <c r="L12" s="9"/>
    </row>
    <row r="13" spans="1:12" ht="9" customHeight="1" x14ac:dyDescent="0.2">
      <c r="B13" s="8"/>
      <c r="C13" s="8"/>
      <c r="J13" s="21">
        <f>J12*H12</f>
        <v>0</v>
      </c>
      <c r="K13" s="22">
        <f>K12*H12</f>
        <v>16800</v>
      </c>
      <c r="L13" s="22">
        <f>J13+K13</f>
        <v>16800</v>
      </c>
    </row>
    <row r="14" spans="1:12" ht="9" customHeight="1" x14ac:dyDescent="0.2">
      <c r="A14" s="10" t="s">
        <v>13</v>
      </c>
      <c r="B14" s="6" t="s">
        <v>317</v>
      </c>
      <c r="H14" s="5">
        <v>366</v>
      </c>
      <c r="I14" s="5" t="s">
        <v>14</v>
      </c>
      <c r="J14" s="21">
        <v>0</v>
      </c>
      <c r="K14" s="22">
        <v>21</v>
      </c>
      <c r="L14" s="9"/>
    </row>
    <row r="15" spans="1:12" ht="9" customHeight="1" x14ac:dyDescent="0.2">
      <c r="J15" s="21">
        <f>J14*H14</f>
        <v>0</v>
      </c>
      <c r="K15" s="22">
        <f>K14*H14</f>
        <v>7686</v>
      </c>
      <c r="L15" s="22">
        <f>J15+K15</f>
        <v>7686</v>
      </c>
    </row>
    <row r="16" spans="1:12" ht="9.6" customHeight="1" x14ac:dyDescent="0.2">
      <c r="I16" s="2" t="s">
        <v>15</v>
      </c>
      <c r="J16" s="23">
        <f t="shared" ref="J16:K16" si="0">J15+J13+J11+J9</f>
        <v>2280</v>
      </c>
      <c r="K16" s="23">
        <f t="shared" si="0"/>
        <v>44526</v>
      </c>
      <c r="L16" s="23">
        <f>L15+L13+L11+L9</f>
        <v>46806</v>
      </c>
    </row>
    <row r="17" spans="1:12" s="8" customFormat="1" ht="9.75" customHeight="1" x14ac:dyDescent="0.2">
      <c r="A17" s="36" t="s">
        <v>342</v>
      </c>
      <c r="I17" s="37" t="s">
        <v>15</v>
      </c>
      <c r="J17" s="23">
        <f t="shared" ref="J17:K17" si="1">J16</f>
        <v>2280</v>
      </c>
      <c r="K17" s="23">
        <f t="shared" si="1"/>
        <v>44526</v>
      </c>
      <c r="L17" s="23">
        <f>L16</f>
        <v>46806</v>
      </c>
    </row>
    <row r="18" spans="1:12" s="8" customFormat="1" ht="9.4" customHeight="1" x14ac:dyDescent="0.2">
      <c r="A18" s="35" t="s">
        <v>315</v>
      </c>
      <c r="I18" s="16"/>
      <c r="J18" s="38"/>
      <c r="K18" s="9"/>
      <c r="L18" s="9"/>
    </row>
    <row r="19" spans="1:12" ht="9" customHeight="1" x14ac:dyDescent="0.2">
      <c r="A19" s="5" t="s">
        <v>7</v>
      </c>
      <c r="B19" s="6" t="s">
        <v>318</v>
      </c>
      <c r="H19" s="5">
        <v>5</v>
      </c>
      <c r="I19" s="5" t="s">
        <v>14</v>
      </c>
      <c r="J19" s="21">
        <v>430</v>
      </c>
      <c r="K19" s="22">
        <v>85</v>
      </c>
      <c r="L19" s="9"/>
    </row>
    <row r="20" spans="1:12" ht="9" customHeight="1" x14ac:dyDescent="0.2">
      <c r="J20" s="21">
        <f>J19*H19</f>
        <v>2150</v>
      </c>
      <c r="K20" s="22">
        <f>K19*H19</f>
        <v>425</v>
      </c>
      <c r="L20" s="22">
        <f>J20+K20</f>
        <v>2575</v>
      </c>
    </row>
    <row r="21" spans="1:12" ht="9" customHeight="1" x14ac:dyDescent="0.2">
      <c r="A21" s="5" t="s">
        <v>10</v>
      </c>
      <c r="B21" s="6" t="s">
        <v>319</v>
      </c>
      <c r="H21" s="5" t="s">
        <v>17</v>
      </c>
      <c r="I21" s="5" t="s">
        <v>18</v>
      </c>
      <c r="J21" s="22">
        <v>180</v>
      </c>
      <c r="K21" s="22">
        <v>75</v>
      </c>
      <c r="L21" s="9"/>
    </row>
    <row r="22" spans="1:12" ht="9" customHeight="1" x14ac:dyDescent="0.2">
      <c r="J22" s="22">
        <f>J21*H21</f>
        <v>3600</v>
      </c>
      <c r="K22" s="22">
        <f>K21*H21</f>
        <v>1500</v>
      </c>
      <c r="L22" s="22">
        <f>J22+K22</f>
        <v>5100</v>
      </c>
    </row>
    <row r="23" spans="1:12" ht="9" customHeight="1" x14ac:dyDescent="0.2">
      <c r="A23" s="5" t="s">
        <v>12</v>
      </c>
      <c r="B23" s="6" t="s">
        <v>19</v>
      </c>
      <c r="H23" s="5" t="s">
        <v>20</v>
      </c>
      <c r="I23" s="5" t="s">
        <v>18</v>
      </c>
      <c r="J23" s="22">
        <v>152</v>
      </c>
      <c r="K23" s="22">
        <v>42</v>
      </c>
      <c r="L23" s="9"/>
    </row>
    <row r="24" spans="1:12" ht="9" customHeight="1" x14ac:dyDescent="0.2">
      <c r="J24" s="21">
        <f>J23*H23</f>
        <v>1520</v>
      </c>
      <c r="K24" s="22">
        <f>K23*H23</f>
        <v>420</v>
      </c>
      <c r="L24" s="22">
        <f>J24+K24</f>
        <v>1940</v>
      </c>
    </row>
    <row r="25" spans="1:12" ht="9" customHeight="1" x14ac:dyDescent="0.2">
      <c r="A25" s="5" t="s">
        <v>13</v>
      </c>
      <c r="B25" s="6" t="s">
        <v>21</v>
      </c>
      <c r="H25" s="5" t="s">
        <v>22</v>
      </c>
      <c r="I25" s="5" t="s">
        <v>14</v>
      </c>
      <c r="J25" s="21">
        <v>35</v>
      </c>
      <c r="K25" s="22">
        <v>0</v>
      </c>
      <c r="L25" s="9"/>
    </row>
    <row r="26" spans="1:12" ht="9" customHeight="1" x14ac:dyDescent="0.2">
      <c r="J26" s="21">
        <f>J25*H25</f>
        <v>420</v>
      </c>
      <c r="K26" s="22">
        <f>K25*H25</f>
        <v>0</v>
      </c>
      <c r="L26" s="22">
        <f>J26+K26</f>
        <v>420</v>
      </c>
    </row>
    <row r="27" spans="1:12" ht="9" customHeight="1" x14ac:dyDescent="0.2">
      <c r="A27" s="5" t="s">
        <v>23</v>
      </c>
      <c r="B27" s="6" t="s">
        <v>24</v>
      </c>
      <c r="H27" s="5" t="s">
        <v>25</v>
      </c>
      <c r="I27" s="5" t="s">
        <v>14</v>
      </c>
      <c r="J27" s="21">
        <v>7</v>
      </c>
      <c r="K27" s="22">
        <v>12</v>
      </c>
      <c r="L27" s="9"/>
    </row>
    <row r="28" spans="1:12" ht="9" customHeight="1" x14ac:dyDescent="0.2">
      <c r="J28" s="22">
        <f>J27*H27</f>
        <v>700</v>
      </c>
      <c r="K28" s="22">
        <f>K27*H27</f>
        <v>1200</v>
      </c>
      <c r="L28" s="22">
        <f>J28+K28</f>
        <v>1900</v>
      </c>
    </row>
    <row r="29" spans="1:12" ht="9" customHeight="1" x14ac:dyDescent="0.2">
      <c r="A29" s="5" t="s">
        <v>26</v>
      </c>
      <c r="B29" s="13" t="s">
        <v>320</v>
      </c>
      <c r="H29" s="5">
        <v>366</v>
      </c>
      <c r="I29" s="5" t="s">
        <v>14</v>
      </c>
      <c r="J29" s="22">
        <v>0</v>
      </c>
      <c r="K29" s="22">
        <v>16</v>
      </c>
      <c r="L29" s="9"/>
    </row>
    <row r="30" spans="1:12" ht="9" customHeight="1" x14ac:dyDescent="0.2">
      <c r="J30" s="22">
        <f>J29*H29</f>
        <v>0</v>
      </c>
      <c r="K30" s="22">
        <f>K29*H29</f>
        <v>5856</v>
      </c>
      <c r="L30" s="22">
        <f>J30+K30</f>
        <v>5856</v>
      </c>
    </row>
    <row r="31" spans="1:12" ht="9.6" customHeight="1" x14ac:dyDescent="0.2">
      <c r="I31" s="2" t="s">
        <v>15</v>
      </c>
      <c r="J31" s="23">
        <f t="shared" ref="J31:L31" si="2">J20+J22+J24+J26+J28+J30</f>
        <v>8390</v>
      </c>
      <c r="K31" s="23">
        <f t="shared" si="2"/>
        <v>9401</v>
      </c>
      <c r="L31" s="23">
        <f t="shared" si="2"/>
        <v>17791</v>
      </c>
    </row>
    <row r="32" spans="1:12" s="8" customFormat="1" ht="9.75" customHeight="1" x14ac:dyDescent="0.2">
      <c r="A32" s="36" t="s">
        <v>343</v>
      </c>
      <c r="I32" s="37" t="s">
        <v>15</v>
      </c>
      <c r="J32" s="23">
        <f t="shared" ref="J32:L32" si="3">J31</f>
        <v>8390</v>
      </c>
      <c r="K32" s="23">
        <f t="shared" si="3"/>
        <v>9401</v>
      </c>
      <c r="L32" s="23">
        <f t="shared" si="3"/>
        <v>17791</v>
      </c>
    </row>
    <row r="33" spans="1:12" s="8" customFormat="1" ht="9.4" customHeight="1" x14ac:dyDescent="0.2">
      <c r="A33" s="36" t="s">
        <v>330</v>
      </c>
      <c r="I33" s="16"/>
      <c r="J33" s="38"/>
      <c r="K33" s="9"/>
      <c r="L33" s="9"/>
    </row>
    <row r="34" spans="1:12" ht="9.4" customHeight="1" x14ac:dyDescent="0.2">
      <c r="A34" s="28" t="s">
        <v>331</v>
      </c>
      <c r="J34" s="17"/>
      <c r="K34" s="9"/>
      <c r="L34" s="9"/>
    </row>
    <row r="35" spans="1:12" ht="9" customHeight="1" x14ac:dyDescent="0.2">
      <c r="A35" s="5" t="s">
        <v>7</v>
      </c>
      <c r="B35" s="6" t="s">
        <v>27</v>
      </c>
      <c r="H35" s="5" t="s">
        <v>28</v>
      </c>
      <c r="I35" s="5" t="s">
        <v>14</v>
      </c>
      <c r="J35" s="21">
        <v>0</v>
      </c>
      <c r="K35" s="22">
        <v>24</v>
      </c>
      <c r="L35" s="9"/>
    </row>
    <row r="36" spans="1:12" ht="9" customHeight="1" x14ac:dyDescent="0.2">
      <c r="J36" s="21">
        <f>J35*H35</f>
        <v>0</v>
      </c>
      <c r="K36" s="22">
        <f>K35*H35</f>
        <v>3432</v>
      </c>
      <c r="L36" s="22">
        <f>J36+K36</f>
        <v>3432</v>
      </c>
    </row>
    <row r="37" spans="1:12" ht="9" customHeight="1" x14ac:dyDescent="0.2">
      <c r="A37" s="5" t="s">
        <v>10</v>
      </c>
      <c r="B37" s="6" t="s">
        <v>29</v>
      </c>
      <c r="H37" s="5" t="s">
        <v>28</v>
      </c>
      <c r="I37" s="5" t="s">
        <v>14</v>
      </c>
      <c r="J37" s="21">
        <v>0</v>
      </c>
      <c r="K37" s="22">
        <v>15.8</v>
      </c>
      <c r="L37" s="9"/>
    </row>
    <row r="38" spans="1:12" ht="9" customHeight="1" x14ac:dyDescent="0.2">
      <c r="J38" s="21">
        <f>J37*H37</f>
        <v>0</v>
      </c>
      <c r="K38" s="22">
        <f>K37*H37</f>
        <v>2259.4</v>
      </c>
      <c r="L38" s="22">
        <f>J38+K38</f>
        <v>2259.4</v>
      </c>
    </row>
    <row r="39" spans="1:12" ht="9" customHeight="1" x14ac:dyDescent="0.2">
      <c r="A39" s="5" t="s">
        <v>12</v>
      </c>
      <c r="B39" s="6" t="s">
        <v>30</v>
      </c>
      <c r="H39" s="5" t="s">
        <v>31</v>
      </c>
      <c r="I39" s="5" t="s">
        <v>14</v>
      </c>
      <c r="J39" s="21">
        <v>0</v>
      </c>
      <c r="K39" s="22">
        <v>32</v>
      </c>
      <c r="L39" s="9"/>
    </row>
    <row r="40" spans="1:12" ht="9" customHeight="1" x14ac:dyDescent="0.2">
      <c r="J40" s="21">
        <f>J39*H39</f>
        <v>0</v>
      </c>
      <c r="K40" s="22">
        <f>K39*H39</f>
        <v>176</v>
      </c>
      <c r="L40" s="22">
        <f>J40+K40</f>
        <v>176</v>
      </c>
    </row>
    <row r="41" spans="1:12" ht="9" customHeight="1" x14ac:dyDescent="0.2">
      <c r="A41" s="5" t="s">
        <v>13</v>
      </c>
      <c r="B41" s="6" t="s">
        <v>32</v>
      </c>
      <c r="H41" s="5" t="s">
        <v>33</v>
      </c>
      <c r="I41" s="5" t="s">
        <v>9</v>
      </c>
      <c r="J41" s="21">
        <v>0</v>
      </c>
      <c r="K41" s="22">
        <v>150</v>
      </c>
      <c r="L41" s="9"/>
    </row>
    <row r="42" spans="1:12" ht="9" customHeight="1" x14ac:dyDescent="0.2">
      <c r="J42" s="21">
        <f>J41*H41</f>
        <v>0</v>
      </c>
      <c r="K42" s="22">
        <f>K41*H41</f>
        <v>300</v>
      </c>
      <c r="L42" s="22">
        <f>J42+K42</f>
        <v>300</v>
      </c>
    </row>
    <row r="43" spans="1:12" ht="9" customHeight="1" x14ac:dyDescent="0.2">
      <c r="A43" s="5" t="s">
        <v>23</v>
      </c>
      <c r="B43" s="6" t="s">
        <v>34</v>
      </c>
      <c r="H43" s="5" t="s">
        <v>35</v>
      </c>
      <c r="I43" s="5" t="s">
        <v>18</v>
      </c>
      <c r="J43" s="21">
        <v>0</v>
      </c>
      <c r="K43" s="22">
        <v>12</v>
      </c>
      <c r="L43" s="9"/>
    </row>
    <row r="44" spans="1:12" ht="9" customHeight="1" x14ac:dyDescent="0.2">
      <c r="J44" s="21">
        <f>J43*H43</f>
        <v>0</v>
      </c>
      <c r="K44" s="22">
        <f>K43*H43</f>
        <v>415.79999999999995</v>
      </c>
      <c r="L44" s="22">
        <f>J44+K44</f>
        <v>415.79999999999995</v>
      </c>
    </row>
    <row r="45" spans="1:12" ht="9" customHeight="1" x14ac:dyDescent="0.2">
      <c r="A45" s="5" t="s">
        <v>26</v>
      </c>
      <c r="B45" s="6" t="s">
        <v>36</v>
      </c>
      <c r="H45" s="5" t="s">
        <v>37</v>
      </c>
      <c r="I45" s="5" t="s">
        <v>18</v>
      </c>
      <c r="J45" s="21">
        <v>0</v>
      </c>
      <c r="K45" s="22">
        <v>14</v>
      </c>
      <c r="L45" s="9"/>
    </row>
    <row r="46" spans="1:12" ht="9" customHeight="1" x14ac:dyDescent="0.2">
      <c r="A46" s="8"/>
      <c r="B46" s="8"/>
      <c r="J46" s="21">
        <f>J45*H45</f>
        <v>0</v>
      </c>
      <c r="K46" s="22">
        <f>K45*H45</f>
        <v>1960</v>
      </c>
      <c r="L46" s="22">
        <f>J46+K46</f>
        <v>1960</v>
      </c>
    </row>
    <row r="47" spans="1:12" ht="9" customHeight="1" x14ac:dyDescent="0.2">
      <c r="A47" s="10" t="s">
        <v>38</v>
      </c>
      <c r="B47" s="14" t="s">
        <v>39</v>
      </c>
      <c r="H47" s="5" t="s">
        <v>40</v>
      </c>
      <c r="I47" s="5" t="s">
        <v>14</v>
      </c>
      <c r="J47" s="21">
        <v>15</v>
      </c>
      <c r="K47" s="22">
        <v>10.9</v>
      </c>
      <c r="L47" s="9"/>
    </row>
    <row r="48" spans="1:12" ht="9" customHeight="1" x14ac:dyDescent="0.2">
      <c r="A48" s="8"/>
      <c r="B48" s="8"/>
      <c r="J48" s="21">
        <f>J47*H47</f>
        <v>435</v>
      </c>
      <c r="K48" s="22">
        <f>K47*H47</f>
        <v>316.10000000000002</v>
      </c>
      <c r="L48" s="22">
        <f>J48+K48</f>
        <v>751.1</v>
      </c>
    </row>
    <row r="49" spans="1:12" ht="9" customHeight="1" x14ac:dyDescent="0.2">
      <c r="A49" s="10" t="s">
        <v>41</v>
      </c>
      <c r="B49" s="14" t="s">
        <v>42</v>
      </c>
      <c r="H49" s="5" t="s">
        <v>28</v>
      </c>
      <c r="I49" s="5" t="s">
        <v>14</v>
      </c>
      <c r="J49" s="21">
        <v>69</v>
      </c>
      <c r="K49" s="22">
        <v>57</v>
      </c>
      <c r="L49" s="9"/>
    </row>
    <row r="50" spans="1:12" ht="9" customHeight="1" x14ac:dyDescent="0.2">
      <c r="A50" s="8"/>
      <c r="B50" s="8"/>
      <c r="J50" s="21">
        <f>J49*H49</f>
        <v>9867</v>
      </c>
      <c r="K50" s="22">
        <f>K49*H49</f>
        <v>8151</v>
      </c>
      <c r="L50" s="22">
        <f>J50+K50</f>
        <v>18018</v>
      </c>
    </row>
    <row r="51" spans="1:12" ht="9" customHeight="1" x14ac:dyDescent="0.2">
      <c r="A51" s="10" t="s">
        <v>43</v>
      </c>
      <c r="B51" s="14" t="s">
        <v>44</v>
      </c>
      <c r="H51" s="5" t="s">
        <v>28</v>
      </c>
      <c r="I51" s="5" t="s">
        <v>14</v>
      </c>
      <c r="J51" s="21">
        <v>9</v>
      </c>
      <c r="K51" s="22">
        <v>8.5</v>
      </c>
      <c r="L51" s="9"/>
    </row>
    <row r="52" spans="1:12" ht="9" customHeight="1" x14ac:dyDescent="0.2">
      <c r="A52" s="8"/>
      <c r="B52" s="8"/>
      <c r="J52" s="21">
        <f>J51*H51</f>
        <v>1287</v>
      </c>
      <c r="K52" s="22">
        <f>K51*H51</f>
        <v>1215.5</v>
      </c>
      <c r="L52" s="22">
        <f>J52+K52</f>
        <v>2502.5</v>
      </c>
    </row>
    <row r="53" spans="1:12" ht="9" customHeight="1" x14ac:dyDescent="0.2">
      <c r="A53" s="5" t="s">
        <v>45</v>
      </c>
      <c r="B53" s="6" t="s">
        <v>46</v>
      </c>
      <c r="H53" s="5" t="s">
        <v>28</v>
      </c>
      <c r="I53" s="5" t="s">
        <v>14</v>
      </c>
      <c r="J53" s="21">
        <v>89</v>
      </c>
      <c r="K53" s="22">
        <v>25</v>
      </c>
      <c r="L53" s="9"/>
    </row>
    <row r="54" spans="1:12" ht="9" customHeight="1" x14ac:dyDescent="0.2">
      <c r="J54" s="21">
        <f>J53*H53</f>
        <v>12727</v>
      </c>
      <c r="K54" s="22">
        <f>K53*H53</f>
        <v>3575</v>
      </c>
      <c r="L54" s="22">
        <f>J54+K54</f>
        <v>16302</v>
      </c>
    </row>
    <row r="55" spans="1:12" ht="9" customHeight="1" x14ac:dyDescent="0.2">
      <c r="A55" s="5" t="s">
        <v>47</v>
      </c>
      <c r="B55" s="6" t="s">
        <v>48</v>
      </c>
      <c r="H55" s="5" t="s">
        <v>49</v>
      </c>
      <c r="I55" s="5" t="s">
        <v>14</v>
      </c>
      <c r="J55" s="21">
        <v>23.8</v>
      </c>
      <c r="K55" s="22">
        <v>31</v>
      </c>
      <c r="L55" s="9"/>
    </row>
    <row r="56" spans="1:12" ht="9" customHeight="1" x14ac:dyDescent="0.2">
      <c r="J56" s="21">
        <f>J55*H55</f>
        <v>835.38000000000011</v>
      </c>
      <c r="K56" s="22">
        <f>K55*H55</f>
        <v>1088.1000000000001</v>
      </c>
      <c r="L56" s="22">
        <f>J56+K56</f>
        <v>1923.4800000000002</v>
      </c>
    </row>
    <row r="57" spans="1:12" ht="9" customHeight="1" x14ac:dyDescent="0.2">
      <c r="A57" s="5" t="s">
        <v>50</v>
      </c>
      <c r="B57" s="6" t="s">
        <v>51</v>
      </c>
      <c r="H57" s="5" t="s">
        <v>52</v>
      </c>
      <c r="I57" s="5" t="s">
        <v>18</v>
      </c>
      <c r="J57" s="21">
        <v>188</v>
      </c>
      <c r="K57" s="22">
        <v>40</v>
      </c>
      <c r="L57" s="9"/>
    </row>
    <row r="58" spans="1:12" ht="9" customHeight="1" x14ac:dyDescent="0.2">
      <c r="J58" s="21">
        <f>J57*H57</f>
        <v>8685.6</v>
      </c>
      <c r="K58" s="22">
        <f>K57*H57</f>
        <v>1848</v>
      </c>
      <c r="L58" s="22">
        <f>J58+K58</f>
        <v>10533.6</v>
      </c>
    </row>
    <row r="59" spans="1:12" ht="9" customHeight="1" x14ac:dyDescent="0.2">
      <c r="A59" s="5" t="s">
        <v>53</v>
      </c>
      <c r="B59" s="6" t="s">
        <v>54</v>
      </c>
      <c r="H59" s="5" t="s">
        <v>55</v>
      </c>
      <c r="I59" s="5" t="s">
        <v>18</v>
      </c>
      <c r="J59" s="21">
        <v>140</v>
      </c>
      <c r="K59" s="22">
        <v>35</v>
      </c>
      <c r="L59" s="9"/>
    </row>
    <row r="60" spans="1:12" ht="9" customHeight="1" x14ac:dyDescent="0.2">
      <c r="J60" s="21">
        <f>J59*H59</f>
        <v>11648</v>
      </c>
      <c r="K60" s="22">
        <f>K59*H59</f>
        <v>2912</v>
      </c>
      <c r="L60" s="22">
        <f>J60+K60</f>
        <v>14560</v>
      </c>
    </row>
    <row r="61" spans="1:12" ht="9" customHeight="1" x14ac:dyDescent="0.2">
      <c r="A61" s="5" t="s">
        <v>56</v>
      </c>
      <c r="B61" s="6" t="s">
        <v>57</v>
      </c>
      <c r="H61" s="5" t="s">
        <v>58</v>
      </c>
      <c r="I61" s="5" t="s">
        <v>18</v>
      </c>
      <c r="J61" s="21">
        <v>82</v>
      </c>
      <c r="K61" s="22">
        <v>15</v>
      </c>
      <c r="L61" s="9"/>
    </row>
    <row r="62" spans="1:12" ht="9" customHeight="1" x14ac:dyDescent="0.2">
      <c r="J62" s="21">
        <f>J61*H61</f>
        <v>3517.7999999999997</v>
      </c>
      <c r="K62" s="22">
        <f>K61*H61</f>
        <v>643.5</v>
      </c>
      <c r="L62" s="22">
        <f>J62+K62</f>
        <v>4161.2999999999993</v>
      </c>
    </row>
    <row r="63" spans="1:12" ht="9" customHeight="1" x14ac:dyDescent="0.2">
      <c r="A63" s="5" t="s">
        <v>59</v>
      </c>
      <c r="B63" s="6" t="s">
        <v>60</v>
      </c>
      <c r="H63" s="5" t="s">
        <v>61</v>
      </c>
      <c r="I63" s="5" t="s">
        <v>18</v>
      </c>
      <c r="J63" s="21">
        <v>105</v>
      </c>
      <c r="K63" s="22">
        <v>32</v>
      </c>
      <c r="L63" s="9"/>
    </row>
    <row r="64" spans="1:12" ht="9" customHeight="1" x14ac:dyDescent="0.2">
      <c r="J64" s="21">
        <f>J63*H63</f>
        <v>4410</v>
      </c>
      <c r="K64" s="22">
        <f>K63*H63</f>
        <v>1344</v>
      </c>
      <c r="L64" s="22">
        <f>J64+K64</f>
        <v>5754</v>
      </c>
    </row>
    <row r="65" spans="1:12" ht="9" customHeight="1" x14ac:dyDescent="0.2">
      <c r="A65" s="5" t="s">
        <v>62</v>
      </c>
      <c r="B65" s="6" t="s">
        <v>63</v>
      </c>
      <c r="H65" s="5" t="s">
        <v>20</v>
      </c>
      <c r="I65" s="5" t="s">
        <v>9</v>
      </c>
      <c r="J65" s="21">
        <v>243</v>
      </c>
      <c r="K65" s="22">
        <v>22</v>
      </c>
      <c r="L65" s="9"/>
    </row>
    <row r="66" spans="1:12" ht="9" customHeight="1" x14ac:dyDescent="0.2">
      <c r="A66" s="8"/>
      <c r="B66" s="8"/>
      <c r="J66" s="21">
        <f>J65*H65</f>
        <v>2430</v>
      </c>
      <c r="K66" s="22">
        <f>K65*H65</f>
        <v>220</v>
      </c>
      <c r="L66" s="22">
        <f>J66+K66</f>
        <v>2650</v>
      </c>
    </row>
    <row r="67" spans="1:12" ht="9" customHeight="1" x14ac:dyDescent="0.2">
      <c r="A67" s="10" t="s">
        <v>64</v>
      </c>
      <c r="B67" s="14" t="s">
        <v>65</v>
      </c>
      <c r="H67" s="5" t="s">
        <v>66</v>
      </c>
      <c r="I67" s="5" t="s">
        <v>14</v>
      </c>
      <c r="J67" s="21">
        <v>75</v>
      </c>
      <c r="K67" s="22">
        <v>74</v>
      </c>
      <c r="L67" s="9"/>
    </row>
    <row r="68" spans="1:12" ht="9" customHeight="1" x14ac:dyDescent="0.2">
      <c r="A68" s="8"/>
      <c r="B68" s="8"/>
      <c r="J68" s="21">
        <f>J67*H67</f>
        <v>3840</v>
      </c>
      <c r="K68" s="22">
        <f>K67*H67</f>
        <v>3788.8</v>
      </c>
      <c r="L68" s="22">
        <f>J68+K68</f>
        <v>7628.8</v>
      </c>
    </row>
    <row r="69" spans="1:12" ht="9" customHeight="1" x14ac:dyDescent="0.2">
      <c r="A69" s="10" t="s">
        <v>68</v>
      </c>
      <c r="B69" s="14" t="s">
        <v>69</v>
      </c>
      <c r="H69" s="5" t="s">
        <v>70</v>
      </c>
      <c r="I69" s="5" t="s">
        <v>14</v>
      </c>
      <c r="J69" s="21">
        <v>8.9</v>
      </c>
      <c r="K69" s="22">
        <v>12</v>
      </c>
      <c r="L69" s="9"/>
    </row>
    <row r="70" spans="1:12" ht="9" customHeight="1" x14ac:dyDescent="0.2">
      <c r="A70" s="8"/>
      <c r="B70" s="8"/>
      <c r="J70" s="21">
        <f>J69*H69</f>
        <v>911.36000000000013</v>
      </c>
      <c r="K70" s="22">
        <f>K69*H69</f>
        <v>1228.8000000000002</v>
      </c>
      <c r="L70" s="22">
        <f>J70+K70</f>
        <v>2140.1600000000003</v>
      </c>
    </row>
    <row r="71" spans="1:12" ht="9" customHeight="1" x14ac:dyDescent="0.2">
      <c r="A71" s="5" t="s">
        <v>71</v>
      </c>
      <c r="B71" s="6" t="s">
        <v>72</v>
      </c>
      <c r="H71" s="5" t="s">
        <v>70</v>
      </c>
      <c r="I71" s="5" t="s">
        <v>14</v>
      </c>
      <c r="J71" s="21">
        <v>5.9</v>
      </c>
      <c r="K71" s="22">
        <v>25</v>
      </c>
      <c r="L71" s="9"/>
    </row>
    <row r="72" spans="1:12" ht="9" customHeight="1" x14ac:dyDescent="0.2">
      <c r="J72" s="21">
        <f>J71*H71</f>
        <v>604.16000000000008</v>
      </c>
      <c r="K72" s="22">
        <f>K71*H71</f>
        <v>2560</v>
      </c>
      <c r="L72" s="22">
        <f>J72+K72</f>
        <v>3164.16</v>
      </c>
    </row>
    <row r="73" spans="1:12" ht="9" customHeight="1" x14ac:dyDescent="0.2">
      <c r="A73" s="5" t="s">
        <v>73</v>
      </c>
      <c r="B73" s="6" t="s">
        <v>74</v>
      </c>
      <c r="H73" s="5" t="s">
        <v>8</v>
      </c>
      <c r="I73" s="5" t="s">
        <v>9</v>
      </c>
      <c r="J73" s="21">
        <v>670</v>
      </c>
      <c r="K73" s="22">
        <v>340</v>
      </c>
      <c r="L73" s="9"/>
    </row>
    <row r="74" spans="1:12" ht="9" customHeight="1" x14ac:dyDescent="0.2">
      <c r="J74" s="21">
        <f>J73*H73</f>
        <v>670</v>
      </c>
      <c r="K74" s="22">
        <f>K73*H73</f>
        <v>340</v>
      </c>
      <c r="L74" s="22">
        <f>J74+K74</f>
        <v>1010</v>
      </c>
    </row>
    <row r="75" spans="1:12" ht="9" customHeight="1" x14ac:dyDescent="0.2">
      <c r="A75" s="5" t="s">
        <v>75</v>
      </c>
      <c r="B75" s="6" t="s">
        <v>311</v>
      </c>
      <c r="H75" s="5" t="s">
        <v>8</v>
      </c>
      <c r="I75" s="5" t="s">
        <v>76</v>
      </c>
      <c r="J75" s="21">
        <v>747</v>
      </c>
      <c r="K75" s="22">
        <v>690</v>
      </c>
      <c r="L75" s="9"/>
    </row>
    <row r="76" spans="1:12" ht="9" customHeight="1" x14ac:dyDescent="0.2">
      <c r="J76" s="21">
        <f>J75*H75</f>
        <v>747</v>
      </c>
      <c r="K76" s="22">
        <f>K75*H75</f>
        <v>690</v>
      </c>
      <c r="L76" s="22">
        <f>J76+K76</f>
        <v>1437</v>
      </c>
    </row>
    <row r="77" spans="1:12" ht="9" customHeight="1" x14ac:dyDescent="0.2">
      <c r="A77" s="5" t="s">
        <v>77</v>
      </c>
      <c r="B77" s="6" t="s">
        <v>78</v>
      </c>
      <c r="H77" s="5" t="s">
        <v>8</v>
      </c>
      <c r="I77" s="5" t="s">
        <v>76</v>
      </c>
      <c r="J77" s="21">
        <v>290</v>
      </c>
      <c r="K77" s="22">
        <v>150</v>
      </c>
      <c r="L77" s="9"/>
    </row>
    <row r="78" spans="1:12" ht="9" customHeight="1" x14ac:dyDescent="0.2">
      <c r="J78" s="21">
        <f>J77*H77</f>
        <v>290</v>
      </c>
      <c r="K78" s="22">
        <f>K77*H77</f>
        <v>150</v>
      </c>
      <c r="L78" s="22">
        <f>J78+K78</f>
        <v>440</v>
      </c>
    </row>
    <row r="79" spans="1:12" ht="9" customHeight="1" x14ac:dyDescent="0.2">
      <c r="A79" s="5" t="s">
        <v>79</v>
      </c>
      <c r="B79" s="6" t="s">
        <v>80</v>
      </c>
      <c r="H79" s="5" t="s">
        <v>40</v>
      </c>
      <c r="I79" s="5" t="s">
        <v>14</v>
      </c>
      <c r="J79" s="21">
        <v>52</v>
      </c>
      <c r="K79" s="22">
        <v>32</v>
      </c>
      <c r="L79" s="9"/>
    </row>
    <row r="80" spans="1:12" ht="9" customHeight="1" x14ac:dyDescent="0.2">
      <c r="J80" s="21">
        <f>J79*H79</f>
        <v>1508</v>
      </c>
      <c r="K80" s="22">
        <f>K79*H79</f>
        <v>928</v>
      </c>
      <c r="L80" s="22">
        <f>J80+K80</f>
        <v>2436</v>
      </c>
    </row>
    <row r="81" spans="1:12" ht="9" customHeight="1" x14ac:dyDescent="0.2">
      <c r="A81" s="10" t="s">
        <v>81</v>
      </c>
      <c r="B81" s="14" t="s">
        <v>82</v>
      </c>
      <c r="H81" s="5" t="s">
        <v>40</v>
      </c>
      <c r="I81" s="5" t="s">
        <v>14</v>
      </c>
      <c r="J81" s="21">
        <v>60</v>
      </c>
      <c r="K81" s="22">
        <v>55</v>
      </c>
      <c r="L81" s="9"/>
    </row>
    <row r="82" spans="1:12" ht="9" customHeight="1" x14ac:dyDescent="0.2">
      <c r="A82" s="8"/>
      <c r="B82" s="8"/>
      <c r="J82" s="21">
        <f>J81*H81</f>
        <v>1740</v>
      </c>
      <c r="K82" s="22">
        <f>K81*H81</f>
        <v>1595</v>
      </c>
      <c r="L82" s="22">
        <f>J82+K82</f>
        <v>3335</v>
      </c>
    </row>
    <row r="83" spans="1:12" ht="9" customHeight="1" x14ac:dyDescent="0.2">
      <c r="A83" s="10" t="s">
        <v>83</v>
      </c>
      <c r="B83" s="14" t="s">
        <v>84</v>
      </c>
      <c r="H83" s="5" t="s">
        <v>40</v>
      </c>
      <c r="I83" s="5" t="s">
        <v>14</v>
      </c>
      <c r="J83" s="21">
        <v>4.3</v>
      </c>
      <c r="K83" s="22">
        <v>12</v>
      </c>
      <c r="L83" s="9"/>
    </row>
    <row r="84" spans="1:12" ht="9" customHeight="1" x14ac:dyDescent="0.2">
      <c r="A84" s="8"/>
      <c r="B84" s="8"/>
      <c r="J84" s="21">
        <f>J83*H83</f>
        <v>124.69999999999999</v>
      </c>
      <c r="K84" s="22">
        <f>K83*H83</f>
        <v>348</v>
      </c>
      <c r="L84" s="22">
        <f>J84+K84</f>
        <v>472.7</v>
      </c>
    </row>
    <row r="85" spans="1:12" ht="9" customHeight="1" x14ac:dyDescent="0.2">
      <c r="A85" s="10" t="s">
        <v>85</v>
      </c>
      <c r="B85" s="14" t="s">
        <v>86</v>
      </c>
      <c r="H85" s="5" t="s">
        <v>87</v>
      </c>
      <c r="I85" s="5" t="s">
        <v>14</v>
      </c>
      <c r="J85" s="21">
        <v>9.6999999999999993</v>
      </c>
      <c r="K85" s="22">
        <v>25</v>
      </c>
      <c r="L85" s="9"/>
    </row>
    <row r="86" spans="1:12" ht="9" customHeight="1" x14ac:dyDescent="0.2">
      <c r="A86" s="8"/>
      <c r="B86" s="8"/>
      <c r="J86" s="21">
        <f>J85*H85</f>
        <v>106.69999999999999</v>
      </c>
      <c r="K86" s="22">
        <f>K85*H85</f>
        <v>275</v>
      </c>
      <c r="L86" s="22">
        <f>J86+K86</f>
        <v>381.7</v>
      </c>
    </row>
    <row r="87" spans="1:12" ht="9" customHeight="1" x14ac:dyDescent="0.2">
      <c r="A87" s="10" t="s">
        <v>88</v>
      </c>
      <c r="B87" s="14" t="s">
        <v>89</v>
      </c>
      <c r="H87" s="5" t="s">
        <v>87</v>
      </c>
      <c r="I87" s="5" t="s">
        <v>14</v>
      </c>
      <c r="J87" s="21">
        <v>14.8</v>
      </c>
      <c r="K87" s="22">
        <v>18</v>
      </c>
      <c r="L87" s="9"/>
    </row>
    <row r="88" spans="1:12" ht="9" customHeight="1" x14ac:dyDescent="0.2">
      <c r="A88" s="8"/>
      <c r="B88" s="8"/>
      <c r="J88" s="21">
        <f>J87*H87</f>
        <v>162.80000000000001</v>
      </c>
      <c r="K88" s="22">
        <f>K87*H87</f>
        <v>198</v>
      </c>
      <c r="L88" s="22">
        <f>J88+K88</f>
        <v>360.8</v>
      </c>
    </row>
    <row r="89" spans="1:12" ht="9" customHeight="1" x14ac:dyDescent="0.2">
      <c r="A89" s="10" t="s">
        <v>90</v>
      </c>
      <c r="B89" s="14" t="s">
        <v>91</v>
      </c>
      <c r="H89" s="5" t="s">
        <v>92</v>
      </c>
      <c r="I89" s="5" t="s">
        <v>14</v>
      </c>
      <c r="J89" s="21">
        <v>7</v>
      </c>
      <c r="K89" s="22">
        <v>15</v>
      </c>
      <c r="L89" s="9"/>
    </row>
    <row r="90" spans="1:12" ht="9" customHeight="1" x14ac:dyDescent="0.2">
      <c r="A90" s="8"/>
      <c r="B90" s="8"/>
      <c r="J90" s="21">
        <f>J89*H89</f>
        <v>793.80000000000007</v>
      </c>
      <c r="K90" s="22">
        <f>K89*H89</f>
        <v>1701</v>
      </c>
      <c r="L90" s="22">
        <f>J90+K90</f>
        <v>2494.8000000000002</v>
      </c>
    </row>
    <row r="91" spans="1:12" ht="9" customHeight="1" x14ac:dyDescent="0.2">
      <c r="A91" s="10" t="s">
        <v>93</v>
      </c>
      <c r="B91" s="32" t="s">
        <v>94</v>
      </c>
      <c r="H91" s="5" t="s">
        <v>92</v>
      </c>
      <c r="I91" s="5" t="s">
        <v>14</v>
      </c>
      <c r="J91" s="21">
        <v>17</v>
      </c>
      <c r="K91" s="22">
        <v>24</v>
      </c>
      <c r="L91" s="9"/>
    </row>
    <row r="92" spans="1:12" ht="9" customHeight="1" x14ac:dyDescent="0.2">
      <c r="A92" s="8"/>
      <c r="B92" s="8"/>
      <c r="J92" s="21">
        <f>J91*H91</f>
        <v>1927.8000000000002</v>
      </c>
      <c r="K92" s="22">
        <f>K91*H91</f>
        <v>2721.6000000000004</v>
      </c>
      <c r="L92" s="22">
        <f>J92+K92</f>
        <v>4649.4000000000005</v>
      </c>
    </row>
    <row r="93" spans="1:12" ht="9.6" customHeight="1" x14ac:dyDescent="0.2">
      <c r="A93" s="27" t="s">
        <v>332</v>
      </c>
      <c r="I93" s="2" t="s">
        <v>15</v>
      </c>
      <c r="J93" s="24">
        <f>J92+J90+J88+J86+J84+J82+J80+J78+J76+J74+J72+J70+J68+J66+J64+J62+J60+J58+J56+J54+J52+J50+J48+J46+J44+J42+J40+J38+J36</f>
        <v>69269.099999999991</v>
      </c>
      <c r="K93" s="24">
        <f>K92+K90+K88+K86+K84+K82+K80+K78+K76+K74+K72+K70+K68+K66+K64+K62+K60+K58+K56+K54+K52+K50+K48+K46+K44+K42+K40+K38+K36</f>
        <v>46380.600000000006</v>
      </c>
      <c r="L93" s="24">
        <f>L92+L90+L88+L86+L84+L82+L80+L78+L76+L74+L72+L70+L68+L66+L64+L62+L60+L58+L56+L54+L52+L50+L48+L46+L44+L42+L40+L38+L36</f>
        <v>115649.70000000001</v>
      </c>
    </row>
    <row r="94" spans="1:12" ht="9.4" customHeight="1" x14ac:dyDescent="0.2">
      <c r="A94" s="28" t="s">
        <v>333</v>
      </c>
      <c r="J94" s="17"/>
      <c r="K94" s="9"/>
      <c r="L94" s="9"/>
    </row>
    <row r="95" spans="1:12" ht="9" customHeight="1" x14ac:dyDescent="0.2">
      <c r="A95" s="5" t="s">
        <v>7</v>
      </c>
      <c r="B95" s="6" t="s">
        <v>95</v>
      </c>
      <c r="H95" s="5" t="s">
        <v>96</v>
      </c>
      <c r="I95" s="5" t="s">
        <v>9</v>
      </c>
      <c r="J95" s="21">
        <v>0</v>
      </c>
      <c r="K95" s="22">
        <v>52</v>
      </c>
      <c r="L95" s="9"/>
    </row>
    <row r="96" spans="1:12" ht="9" customHeight="1" x14ac:dyDescent="0.2">
      <c r="J96" s="21">
        <f>J95*H95</f>
        <v>0</v>
      </c>
      <c r="K96" s="22">
        <f>K95*H95</f>
        <v>312</v>
      </c>
      <c r="L96" s="22">
        <f>J96+K96</f>
        <v>312</v>
      </c>
    </row>
    <row r="97" spans="1:12" ht="9" customHeight="1" x14ac:dyDescent="0.2">
      <c r="A97" s="5" t="s">
        <v>10</v>
      </c>
      <c r="B97" s="6" t="s">
        <v>97</v>
      </c>
      <c r="H97" s="5" t="s">
        <v>98</v>
      </c>
      <c r="I97" s="5" t="s">
        <v>14</v>
      </c>
      <c r="J97" s="21">
        <v>0</v>
      </c>
      <c r="K97" s="22">
        <v>40</v>
      </c>
      <c r="L97" s="9"/>
    </row>
    <row r="98" spans="1:12" ht="9" customHeight="1" x14ac:dyDescent="0.2">
      <c r="J98" s="21">
        <f>J97*H97</f>
        <v>0</v>
      </c>
      <c r="K98" s="22">
        <f>K97*H97</f>
        <v>261.60000000000002</v>
      </c>
      <c r="L98" s="22">
        <f>J98+K98</f>
        <v>261.60000000000002</v>
      </c>
    </row>
    <row r="99" spans="1:12" ht="9" customHeight="1" x14ac:dyDescent="0.2">
      <c r="A99" s="5" t="s">
        <v>12</v>
      </c>
      <c r="B99" s="6" t="s">
        <v>99</v>
      </c>
      <c r="H99" s="5" t="s">
        <v>33</v>
      </c>
      <c r="I99" s="5" t="s">
        <v>9</v>
      </c>
      <c r="J99" s="21">
        <v>0</v>
      </c>
      <c r="K99" s="22">
        <v>60</v>
      </c>
      <c r="L99" s="9"/>
    </row>
    <row r="100" spans="1:12" ht="9" customHeight="1" x14ac:dyDescent="0.2">
      <c r="J100" s="21">
        <f>J99*H99</f>
        <v>0</v>
      </c>
      <c r="K100" s="22">
        <f>K99*H99</f>
        <v>120</v>
      </c>
      <c r="L100" s="22">
        <f>J100+K100</f>
        <v>120</v>
      </c>
    </row>
    <row r="101" spans="1:12" ht="9" customHeight="1" x14ac:dyDescent="0.2">
      <c r="A101" s="10" t="s">
        <v>13</v>
      </c>
      <c r="B101" s="14" t="s">
        <v>100</v>
      </c>
      <c r="H101" s="5" t="s">
        <v>101</v>
      </c>
      <c r="I101" s="5" t="s">
        <v>14</v>
      </c>
      <c r="J101" s="21">
        <v>0</v>
      </c>
      <c r="K101" s="22">
        <v>16.5</v>
      </c>
      <c r="L101" s="9"/>
    </row>
    <row r="102" spans="1:12" ht="9" customHeight="1" x14ac:dyDescent="0.2">
      <c r="A102" s="8"/>
      <c r="B102" s="8"/>
      <c r="J102" s="21">
        <f>J101*H101</f>
        <v>0</v>
      </c>
      <c r="K102" s="22">
        <f>K101*H101</f>
        <v>915.09</v>
      </c>
      <c r="L102" s="22">
        <f>J102+K102</f>
        <v>915.09</v>
      </c>
    </row>
    <row r="103" spans="1:12" ht="9" customHeight="1" x14ac:dyDescent="0.2">
      <c r="A103" s="10" t="s">
        <v>23</v>
      </c>
      <c r="B103" s="14" t="s">
        <v>102</v>
      </c>
      <c r="H103" s="5" t="s">
        <v>103</v>
      </c>
      <c r="I103" s="5" t="s">
        <v>14</v>
      </c>
      <c r="J103" s="21">
        <v>0</v>
      </c>
      <c r="K103" s="22">
        <v>18</v>
      </c>
      <c r="L103" s="9"/>
    </row>
    <row r="104" spans="1:12" ht="9" customHeight="1" x14ac:dyDescent="0.2">
      <c r="A104" s="8"/>
      <c r="B104" s="8"/>
      <c r="J104" s="21">
        <f>J103*H103</f>
        <v>0</v>
      </c>
      <c r="K104" s="22">
        <f>K103*H103</f>
        <v>1494</v>
      </c>
      <c r="L104" s="22">
        <f>J104+K104</f>
        <v>1494</v>
      </c>
    </row>
    <row r="105" spans="1:12" ht="9" customHeight="1" x14ac:dyDescent="0.2">
      <c r="A105" s="10" t="s">
        <v>26</v>
      </c>
      <c r="B105" s="14" t="s">
        <v>39</v>
      </c>
      <c r="H105" s="5" t="s">
        <v>104</v>
      </c>
      <c r="I105" s="5" t="s">
        <v>14</v>
      </c>
      <c r="J105" s="21">
        <v>15</v>
      </c>
      <c r="K105" s="22">
        <v>10.9</v>
      </c>
      <c r="L105" s="9"/>
    </row>
    <row r="106" spans="1:12" ht="9" customHeight="1" x14ac:dyDescent="0.2">
      <c r="A106" s="8"/>
      <c r="B106" s="8"/>
      <c r="J106" s="21">
        <f>J105*H105</f>
        <v>1815</v>
      </c>
      <c r="K106" s="22">
        <f>K105*H105</f>
        <v>1318.9</v>
      </c>
      <c r="L106" s="22">
        <f>J106+K106</f>
        <v>3133.9</v>
      </c>
    </row>
    <row r="107" spans="1:12" ht="9" customHeight="1" x14ac:dyDescent="0.2">
      <c r="A107" s="10" t="s">
        <v>38</v>
      </c>
      <c r="B107" s="14" t="s">
        <v>105</v>
      </c>
      <c r="H107" s="5" t="s">
        <v>106</v>
      </c>
      <c r="I107" s="5" t="s">
        <v>14</v>
      </c>
      <c r="J107" s="21">
        <v>0</v>
      </c>
      <c r="K107" s="22">
        <v>14.2</v>
      </c>
      <c r="L107" s="9"/>
    </row>
    <row r="108" spans="1:12" ht="9" customHeight="1" x14ac:dyDescent="0.2">
      <c r="A108" s="8"/>
      <c r="B108" s="8"/>
      <c r="J108" s="21">
        <f>J107*H107</f>
        <v>0</v>
      </c>
      <c r="K108" s="22">
        <f>K107*H107</f>
        <v>595.69000000000005</v>
      </c>
      <c r="L108" s="22">
        <f>J108+K108</f>
        <v>595.69000000000005</v>
      </c>
    </row>
    <row r="109" spans="1:12" ht="9" customHeight="1" x14ac:dyDescent="0.2">
      <c r="A109" s="10" t="s">
        <v>41</v>
      </c>
      <c r="B109" s="14" t="s">
        <v>107</v>
      </c>
      <c r="H109" s="5" t="s">
        <v>108</v>
      </c>
      <c r="I109" s="5" t="s">
        <v>14</v>
      </c>
      <c r="J109" s="21">
        <v>0</v>
      </c>
      <c r="K109" s="22">
        <v>39</v>
      </c>
      <c r="L109" s="9"/>
    </row>
    <row r="110" spans="1:12" ht="9" customHeight="1" x14ac:dyDescent="0.2">
      <c r="A110" s="8"/>
      <c r="B110" s="8"/>
      <c r="J110" s="21">
        <f>J109*H109</f>
        <v>0</v>
      </c>
      <c r="K110" s="22">
        <f>K109*H109</f>
        <v>305.37</v>
      </c>
      <c r="L110" s="22">
        <f>J110+K110</f>
        <v>305.37</v>
      </c>
    </row>
    <row r="111" spans="1:12" ht="9" customHeight="1" x14ac:dyDescent="0.2">
      <c r="A111" s="10" t="s">
        <v>43</v>
      </c>
      <c r="B111" s="14" t="s">
        <v>109</v>
      </c>
      <c r="H111" s="5" t="s">
        <v>110</v>
      </c>
      <c r="I111" s="5" t="s">
        <v>9</v>
      </c>
      <c r="J111" s="21">
        <v>0</v>
      </c>
      <c r="K111" s="22">
        <v>28</v>
      </c>
      <c r="L111" s="9"/>
    </row>
    <row r="112" spans="1:12" ht="9" customHeight="1" x14ac:dyDescent="0.2">
      <c r="A112" s="8"/>
      <c r="B112" s="8"/>
      <c r="J112" s="21">
        <f>J111*H111</f>
        <v>0</v>
      </c>
      <c r="K112" s="22">
        <f>H111*K111</f>
        <v>1260</v>
      </c>
      <c r="L112" s="22">
        <f>J112+K112</f>
        <v>1260</v>
      </c>
    </row>
    <row r="113" spans="1:12" ht="9" customHeight="1" x14ac:dyDescent="0.2">
      <c r="A113" s="10" t="s">
        <v>45</v>
      </c>
      <c r="B113" s="14" t="s">
        <v>111</v>
      </c>
      <c r="H113" s="5" t="s">
        <v>8</v>
      </c>
      <c r="I113" s="5" t="s">
        <v>9</v>
      </c>
      <c r="J113" s="21">
        <v>0</v>
      </c>
      <c r="K113" s="22">
        <v>107</v>
      </c>
      <c r="L113" s="9"/>
    </row>
    <row r="114" spans="1:12" ht="9" customHeight="1" x14ac:dyDescent="0.2">
      <c r="J114" s="21">
        <f>J113*H113</f>
        <v>0</v>
      </c>
      <c r="K114" s="22">
        <f>K113*H113</f>
        <v>107</v>
      </c>
      <c r="L114" s="22">
        <f>J114+K114</f>
        <v>107</v>
      </c>
    </row>
    <row r="115" spans="1:12" ht="9" customHeight="1" x14ac:dyDescent="0.2">
      <c r="A115" s="5" t="s">
        <v>47</v>
      </c>
      <c r="B115" s="6" t="s">
        <v>112</v>
      </c>
      <c r="H115" s="5" t="s">
        <v>33</v>
      </c>
      <c r="I115" s="5" t="s">
        <v>113</v>
      </c>
      <c r="J115" s="21">
        <v>970</v>
      </c>
      <c r="K115" s="22">
        <v>250</v>
      </c>
      <c r="L115" s="9"/>
    </row>
    <row r="116" spans="1:12" ht="9" customHeight="1" x14ac:dyDescent="0.2">
      <c r="J116" s="21">
        <f>J115*H115</f>
        <v>1940</v>
      </c>
      <c r="K116" s="22">
        <f>K115*H115</f>
        <v>500</v>
      </c>
      <c r="L116" s="22">
        <f>J116+K116</f>
        <v>2440</v>
      </c>
    </row>
    <row r="117" spans="1:12" ht="9" customHeight="1" x14ac:dyDescent="0.2">
      <c r="A117" s="5" t="s">
        <v>50</v>
      </c>
      <c r="B117" s="6" t="s">
        <v>114</v>
      </c>
      <c r="H117" s="5" t="s">
        <v>115</v>
      </c>
      <c r="I117" s="5" t="s">
        <v>113</v>
      </c>
      <c r="J117" s="21">
        <v>135</v>
      </c>
      <c r="K117" s="22">
        <v>170</v>
      </c>
      <c r="L117" s="9"/>
    </row>
    <row r="118" spans="1:12" ht="9" customHeight="1" x14ac:dyDescent="0.2">
      <c r="J118" s="21">
        <f>J117*H117</f>
        <v>1080</v>
      </c>
      <c r="K118" s="22">
        <f>K117*H117</f>
        <v>1360</v>
      </c>
      <c r="L118" s="22">
        <f>J118+K118</f>
        <v>2440</v>
      </c>
    </row>
    <row r="119" spans="1:12" ht="9" customHeight="1" x14ac:dyDescent="0.2">
      <c r="A119" s="5" t="s">
        <v>53</v>
      </c>
      <c r="B119" s="6" t="s">
        <v>116</v>
      </c>
      <c r="H119" s="5" t="s">
        <v>117</v>
      </c>
      <c r="I119" s="5" t="s">
        <v>14</v>
      </c>
      <c r="J119" s="21">
        <v>0</v>
      </c>
      <c r="K119" s="22">
        <v>12</v>
      </c>
      <c r="L119" s="9"/>
    </row>
    <row r="120" spans="1:12" ht="9" customHeight="1" x14ac:dyDescent="0.2">
      <c r="J120" s="21">
        <f>J119*H119</f>
        <v>0</v>
      </c>
      <c r="K120" s="22">
        <f>K119*H119</f>
        <v>1022.8799999999999</v>
      </c>
      <c r="L120" s="22">
        <f>J120+K120</f>
        <v>1022.8799999999999</v>
      </c>
    </row>
    <row r="121" spans="1:12" ht="9" customHeight="1" x14ac:dyDescent="0.2">
      <c r="A121" s="5" t="s">
        <v>56</v>
      </c>
      <c r="B121" s="6" t="s">
        <v>313</v>
      </c>
      <c r="H121" s="5" t="s">
        <v>8</v>
      </c>
      <c r="I121" s="5" t="s">
        <v>76</v>
      </c>
      <c r="J121" s="21">
        <v>410</v>
      </c>
      <c r="K121" s="22">
        <v>2200</v>
      </c>
      <c r="L121" s="9"/>
    </row>
    <row r="122" spans="1:12" ht="9" customHeight="1" x14ac:dyDescent="0.2">
      <c r="J122" s="21">
        <f>J121*H121</f>
        <v>410</v>
      </c>
      <c r="K122" s="22">
        <f>K121*H121</f>
        <v>2200</v>
      </c>
      <c r="L122" s="22">
        <f>J122+K122</f>
        <v>2610</v>
      </c>
    </row>
    <row r="123" spans="1:12" ht="9" customHeight="1" x14ac:dyDescent="0.2">
      <c r="A123" s="5" t="s">
        <v>59</v>
      </c>
      <c r="B123" s="6" t="s">
        <v>118</v>
      </c>
      <c r="H123" s="5" t="s">
        <v>119</v>
      </c>
      <c r="I123" s="5" t="s">
        <v>14</v>
      </c>
      <c r="J123" s="21">
        <v>585</v>
      </c>
      <c r="K123" s="22">
        <v>90</v>
      </c>
      <c r="L123" s="9"/>
    </row>
    <row r="124" spans="1:12" ht="9" customHeight="1" x14ac:dyDescent="0.2">
      <c r="J124" s="21">
        <f>J123*H123</f>
        <v>117</v>
      </c>
      <c r="K124" s="22">
        <f>K123*H123</f>
        <v>18</v>
      </c>
      <c r="L124" s="22">
        <f>J124+K124</f>
        <v>135</v>
      </c>
    </row>
    <row r="125" spans="1:12" ht="9" customHeight="1" x14ac:dyDescent="0.2">
      <c r="A125" s="10" t="s">
        <v>62</v>
      </c>
      <c r="B125" s="14" t="s">
        <v>120</v>
      </c>
      <c r="H125" s="5" t="s">
        <v>119</v>
      </c>
      <c r="I125" s="5" t="s">
        <v>14</v>
      </c>
      <c r="J125" s="21">
        <v>490</v>
      </c>
      <c r="K125" s="22">
        <v>90</v>
      </c>
      <c r="L125" s="9"/>
    </row>
    <row r="126" spans="1:12" ht="9" customHeight="1" x14ac:dyDescent="0.2">
      <c r="A126" s="8"/>
      <c r="B126" s="8"/>
      <c r="J126" s="21">
        <f>J125*H125</f>
        <v>98</v>
      </c>
      <c r="K126" s="22">
        <f>K125*H125</f>
        <v>18</v>
      </c>
      <c r="L126" s="22">
        <f>J126+K126</f>
        <v>116</v>
      </c>
    </row>
    <row r="127" spans="1:12" ht="9" customHeight="1" x14ac:dyDescent="0.2">
      <c r="A127" s="10" t="s">
        <v>64</v>
      </c>
      <c r="B127" s="14" t="s">
        <v>121</v>
      </c>
      <c r="H127" s="5" t="s">
        <v>122</v>
      </c>
      <c r="I127" s="5" t="s">
        <v>14</v>
      </c>
      <c r="J127" s="21">
        <v>190</v>
      </c>
      <c r="K127" s="22">
        <v>95</v>
      </c>
      <c r="L127" s="9"/>
    </row>
    <row r="128" spans="1:12" ht="9" customHeight="1" x14ac:dyDescent="0.2">
      <c r="A128" s="8"/>
      <c r="B128" s="8"/>
      <c r="J128" s="21">
        <f>J127*H127</f>
        <v>133</v>
      </c>
      <c r="K128" s="22">
        <f>K127*H127</f>
        <v>66.5</v>
      </c>
      <c r="L128" s="22">
        <f>J128+K128</f>
        <v>199.5</v>
      </c>
    </row>
    <row r="129" spans="1:12" ht="9" customHeight="1" x14ac:dyDescent="0.2">
      <c r="A129" s="10" t="s">
        <v>68</v>
      </c>
      <c r="B129" s="14" t="s">
        <v>89</v>
      </c>
      <c r="H129" s="5" t="s">
        <v>123</v>
      </c>
      <c r="I129" s="5" t="s">
        <v>14</v>
      </c>
      <c r="J129" s="21">
        <v>14.8</v>
      </c>
      <c r="K129" s="22">
        <v>18</v>
      </c>
      <c r="L129" s="9"/>
    </row>
    <row r="130" spans="1:12" ht="9" customHeight="1" x14ac:dyDescent="0.2">
      <c r="A130" s="8"/>
      <c r="B130" s="8"/>
      <c r="J130" s="21">
        <f>J129*H129</f>
        <v>7149.14</v>
      </c>
      <c r="K130" s="22">
        <f>K129*H129</f>
        <v>8694.9</v>
      </c>
      <c r="L130" s="22">
        <f>J130+K130</f>
        <v>15844.04</v>
      </c>
    </row>
    <row r="131" spans="1:12" ht="9" customHeight="1" x14ac:dyDescent="0.2">
      <c r="A131" s="10" t="s">
        <v>71</v>
      </c>
      <c r="B131" s="14" t="s">
        <v>124</v>
      </c>
      <c r="H131" s="5" t="s">
        <v>108</v>
      </c>
      <c r="I131" s="5" t="s">
        <v>14</v>
      </c>
      <c r="J131" s="21">
        <v>470</v>
      </c>
      <c r="K131" s="22">
        <v>0</v>
      </c>
      <c r="L131" s="9"/>
    </row>
    <row r="132" spans="1:12" ht="9" customHeight="1" x14ac:dyDescent="0.2">
      <c r="A132" s="8"/>
      <c r="B132" s="8"/>
      <c r="J132" s="21">
        <f>J131*H131</f>
        <v>3680.1</v>
      </c>
      <c r="K132" s="22">
        <f>K131*H131</f>
        <v>0</v>
      </c>
      <c r="L132" s="22">
        <f>J132+K132</f>
        <v>3680.1</v>
      </c>
    </row>
    <row r="133" spans="1:12" ht="9" customHeight="1" x14ac:dyDescent="0.2">
      <c r="A133" s="10" t="s">
        <v>73</v>
      </c>
      <c r="B133" s="14" t="s">
        <v>125</v>
      </c>
      <c r="H133" s="5" t="s">
        <v>126</v>
      </c>
      <c r="I133" s="5" t="s">
        <v>14</v>
      </c>
      <c r="J133" s="21">
        <v>48</v>
      </c>
      <c r="K133" s="22">
        <v>35</v>
      </c>
      <c r="L133" s="9"/>
    </row>
    <row r="134" spans="1:12" ht="9" customHeight="1" x14ac:dyDescent="0.2">
      <c r="A134" s="8"/>
      <c r="B134" s="8"/>
      <c r="J134" s="21">
        <f>J133*H133</f>
        <v>139.19999999999999</v>
      </c>
      <c r="K134" s="22">
        <f>K133*H133</f>
        <v>101.5</v>
      </c>
      <c r="L134" s="22">
        <f>J134+K134</f>
        <v>240.7</v>
      </c>
    </row>
    <row r="135" spans="1:12" ht="9" customHeight="1" x14ac:dyDescent="0.2">
      <c r="A135" s="10" t="s">
        <v>77</v>
      </c>
      <c r="B135" s="14" t="s">
        <v>91</v>
      </c>
      <c r="H135" s="5" t="s">
        <v>123</v>
      </c>
      <c r="I135" s="5" t="s">
        <v>14</v>
      </c>
      <c r="J135" s="21">
        <v>7</v>
      </c>
      <c r="K135" s="22">
        <v>15</v>
      </c>
      <c r="L135" s="9"/>
    </row>
    <row r="136" spans="1:12" ht="9" customHeight="1" x14ac:dyDescent="0.2">
      <c r="A136" s="8"/>
      <c r="B136" s="8"/>
      <c r="J136" s="21">
        <f>J135*H135</f>
        <v>3381.35</v>
      </c>
      <c r="K136" s="22">
        <f>K135*H135</f>
        <v>7245.75</v>
      </c>
      <c r="L136" s="22">
        <f>J136+K136</f>
        <v>10627.1</v>
      </c>
    </row>
    <row r="137" spans="1:12" ht="9" customHeight="1" x14ac:dyDescent="0.2">
      <c r="A137" s="10" t="s">
        <v>79</v>
      </c>
      <c r="B137" s="32" t="s">
        <v>94</v>
      </c>
      <c r="C137" s="8"/>
      <c r="D137" s="8"/>
      <c r="E137" s="8"/>
      <c r="F137" s="8"/>
      <c r="G137" s="8"/>
      <c r="H137" s="10" t="s">
        <v>123</v>
      </c>
      <c r="I137" s="10" t="s">
        <v>14</v>
      </c>
      <c r="J137" s="22">
        <v>17</v>
      </c>
      <c r="K137" s="22">
        <v>24</v>
      </c>
      <c r="L137" s="9"/>
    </row>
    <row r="138" spans="1:12" ht="9" customHeight="1" x14ac:dyDescent="0.2">
      <c r="A138" s="8"/>
      <c r="B138" s="8"/>
      <c r="C138" s="8"/>
      <c r="D138" s="8"/>
      <c r="E138" s="8"/>
      <c r="F138" s="8"/>
      <c r="G138" s="8"/>
      <c r="H138" s="8"/>
      <c r="I138" s="16"/>
      <c r="J138" s="22">
        <f>J137*H137</f>
        <v>8211.85</v>
      </c>
      <c r="K138" s="22">
        <f>K137*H137</f>
        <v>11593.2</v>
      </c>
      <c r="L138" s="22">
        <f>J138+K138</f>
        <v>19805.050000000003</v>
      </c>
    </row>
    <row r="139" spans="1:12" ht="9" customHeight="1" x14ac:dyDescent="0.2">
      <c r="A139" s="10" t="s">
        <v>81</v>
      </c>
      <c r="B139" s="14" t="s">
        <v>127</v>
      </c>
      <c r="H139" s="5" t="s">
        <v>128</v>
      </c>
      <c r="I139" s="5" t="s">
        <v>14</v>
      </c>
      <c r="J139" s="21">
        <v>7</v>
      </c>
      <c r="K139" s="22">
        <v>15</v>
      </c>
      <c r="L139" s="9"/>
    </row>
    <row r="140" spans="1:12" ht="9" customHeight="1" x14ac:dyDescent="0.2">
      <c r="A140" s="8"/>
      <c r="B140" s="8"/>
      <c r="J140" s="21">
        <f>J139*H139</f>
        <v>47.04</v>
      </c>
      <c r="K140" s="22">
        <f>K139*H139</f>
        <v>100.8</v>
      </c>
      <c r="L140" s="22">
        <f>J140+K140</f>
        <v>147.84</v>
      </c>
    </row>
    <row r="141" spans="1:12" ht="9" customHeight="1" x14ac:dyDescent="0.2">
      <c r="A141" s="10" t="s">
        <v>83</v>
      </c>
      <c r="B141" s="14" t="s">
        <v>129</v>
      </c>
      <c r="H141" s="5" t="s">
        <v>130</v>
      </c>
      <c r="I141" s="5" t="s">
        <v>14</v>
      </c>
      <c r="J141" s="21">
        <v>14.5</v>
      </c>
      <c r="K141" s="22">
        <v>19</v>
      </c>
      <c r="L141" s="9"/>
    </row>
    <row r="142" spans="1:12" ht="9" customHeight="1" x14ac:dyDescent="0.2">
      <c r="A142" s="8"/>
      <c r="B142" s="8"/>
      <c r="J142" s="21">
        <f>J141*H141</f>
        <v>324.79999999999995</v>
      </c>
      <c r="K142" s="22">
        <f>K141*H141</f>
        <v>425.59999999999997</v>
      </c>
      <c r="L142" s="22">
        <f>J142+K142</f>
        <v>750.39999999999986</v>
      </c>
    </row>
    <row r="143" spans="1:12" ht="9" customHeight="1" x14ac:dyDescent="0.2">
      <c r="A143" s="10" t="s">
        <v>85</v>
      </c>
      <c r="B143" s="14" t="s">
        <v>131</v>
      </c>
      <c r="C143" s="8"/>
      <c r="D143" s="8"/>
      <c r="E143" s="8"/>
      <c r="F143" s="8"/>
      <c r="G143" s="8"/>
      <c r="H143" s="10" t="s">
        <v>104</v>
      </c>
      <c r="I143" s="10" t="s">
        <v>14</v>
      </c>
      <c r="J143" s="22">
        <v>52</v>
      </c>
      <c r="K143" s="22">
        <v>32</v>
      </c>
      <c r="L143" s="9"/>
    </row>
    <row r="144" spans="1:12" ht="9" customHeight="1" x14ac:dyDescent="0.2">
      <c r="A144" s="8"/>
      <c r="B144" s="8"/>
      <c r="C144" s="8"/>
      <c r="D144" s="8"/>
      <c r="E144" s="8"/>
      <c r="F144" s="8"/>
      <c r="G144" s="8"/>
      <c r="H144" s="8"/>
      <c r="I144" s="16"/>
      <c r="J144" s="22">
        <f>J143*H143</f>
        <v>6292</v>
      </c>
      <c r="K144" s="22">
        <f>K143*H143</f>
        <v>3872</v>
      </c>
      <c r="L144" s="22">
        <f>J144+K144</f>
        <v>10164</v>
      </c>
    </row>
    <row r="145" spans="1:12" ht="9" customHeight="1" x14ac:dyDescent="0.2">
      <c r="A145" s="10" t="s">
        <v>90</v>
      </c>
      <c r="B145" s="14" t="s">
        <v>132</v>
      </c>
      <c r="H145" s="5" t="s">
        <v>101</v>
      </c>
      <c r="I145" s="5" t="s">
        <v>14</v>
      </c>
      <c r="J145" s="21">
        <v>45</v>
      </c>
      <c r="K145" s="22">
        <v>35</v>
      </c>
      <c r="L145" s="9"/>
    </row>
    <row r="146" spans="1:12" ht="9" customHeight="1" x14ac:dyDescent="0.2">
      <c r="A146" s="8"/>
      <c r="B146" s="8"/>
      <c r="J146" s="21">
        <f>J145*H145</f>
        <v>2495.6999999999998</v>
      </c>
      <c r="K146" s="22">
        <f>K145*H145</f>
        <v>1941.1000000000001</v>
      </c>
      <c r="L146" s="22">
        <f>J146+K146</f>
        <v>4436.8</v>
      </c>
    </row>
    <row r="147" spans="1:12" ht="9" customHeight="1" x14ac:dyDescent="0.2">
      <c r="A147" s="10" t="s">
        <v>93</v>
      </c>
      <c r="B147" s="14" t="s">
        <v>84</v>
      </c>
      <c r="H147" s="5" t="s">
        <v>133</v>
      </c>
      <c r="I147" s="5" t="s">
        <v>14</v>
      </c>
      <c r="J147" s="21">
        <v>4.3</v>
      </c>
      <c r="K147" s="22">
        <v>12</v>
      </c>
      <c r="L147" s="9"/>
    </row>
    <row r="148" spans="1:12" ht="9" customHeight="1" x14ac:dyDescent="0.2">
      <c r="A148" s="8"/>
      <c r="B148" s="8"/>
      <c r="J148" s="21">
        <f>J147*H147</f>
        <v>758.77800000000002</v>
      </c>
      <c r="K148" s="22">
        <f>K147*H147</f>
        <v>2117.52</v>
      </c>
      <c r="L148" s="22">
        <f>J148+K148</f>
        <v>2876.2979999999998</v>
      </c>
    </row>
    <row r="149" spans="1:12" ht="9" customHeight="1" x14ac:dyDescent="0.2">
      <c r="A149" s="10" t="s">
        <v>134</v>
      </c>
      <c r="B149" s="14" t="s">
        <v>135</v>
      </c>
      <c r="C149" s="8"/>
      <c r="D149" s="8"/>
      <c r="E149" s="8"/>
      <c r="F149" s="8"/>
      <c r="G149" s="8"/>
      <c r="H149" s="10" t="s">
        <v>8</v>
      </c>
      <c r="I149" s="10" t="s">
        <v>76</v>
      </c>
      <c r="J149" s="22">
        <v>312</v>
      </c>
      <c r="K149" s="22">
        <v>1280</v>
      </c>
      <c r="L149" s="9"/>
    </row>
    <row r="150" spans="1:12" ht="9" customHeight="1" x14ac:dyDescent="0.2">
      <c r="A150" s="8"/>
      <c r="B150" s="8"/>
      <c r="C150" s="8"/>
      <c r="D150" s="8"/>
      <c r="E150" s="8"/>
      <c r="F150" s="8"/>
      <c r="G150" s="8"/>
      <c r="H150" s="8"/>
      <c r="I150" s="16"/>
      <c r="J150" s="22">
        <f>J149*H149</f>
        <v>312</v>
      </c>
      <c r="K150" s="22">
        <f>K149*H149</f>
        <v>1280</v>
      </c>
      <c r="L150" s="22">
        <f>J150+K150</f>
        <v>1592</v>
      </c>
    </row>
    <row r="151" spans="1:12" ht="9" customHeight="1" x14ac:dyDescent="0.2">
      <c r="A151" s="10" t="s">
        <v>136</v>
      </c>
      <c r="B151" s="14" t="s">
        <v>137</v>
      </c>
      <c r="H151" s="5" t="s">
        <v>20</v>
      </c>
      <c r="I151" s="5" t="s">
        <v>138</v>
      </c>
      <c r="J151" s="21">
        <v>32</v>
      </c>
      <c r="K151" s="22">
        <v>175</v>
      </c>
      <c r="L151" s="9"/>
    </row>
    <row r="152" spans="1:12" ht="9" customHeight="1" x14ac:dyDescent="0.2">
      <c r="A152" s="8"/>
      <c r="B152" s="8"/>
      <c r="J152" s="21">
        <f>J151*H151</f>
        <v>320</v>
      </c>
      <c r="K152" s="22">
        <f>K151*H151</f>
        <v>1750</v>
      </c>
      <c r="L152" s="22">
        <f>J152+K152</f>
        <v>2070</v>
      </c>
    </row>
    <row r="153" spans="1:12" ht="9" customHeight="1" x14ac:dyDescent="0.2">
      <c r="A153" s="10" t="s">
        <v>139</v>
      </c>
      <c r="B153" s="14" t="s">
        <v>346</v>
      </c>
      <c r="H153" s="5" t="s">
        <v>140</v>
      </c>
      <c r="I153" s="5" t="s">
        <v>138</v>
      </c>
      <c r="J153" s="21">
        <v>35</v>
      </c>
      <c r="K153" s="22">
        <v>80</v>
      </c>
      <c r="L153" s="9"/>
    </row>
    <row r="154" spans="1:12" ht="9" customHeight="1" x14ac:dyDescent="0.2">
      <c r="A154" s="8"/>
      <c r="B154" s="8"/>
      <c r="J154" s="21">
        <f>J153*H153</f>
        <v>945</v>
      </c>
      <c r="K154" s="22">
        <f>K153*H153</f>
        <v>2160</v>
      </c>
      <c r="L154" s="22">
        <f>J154+K154</f>
        <v>3105</v>
      </c>
    </row>
    <row r="155" spans="1:12" ht="9" customHeight="1" x14ac:dyDescent="0.2">
      <c r="A155" s="10" t="s">
        <v>141</v>
      </c>
      <c r="B155" s="14" t="s">
        <v>142</v>
      </c>
      <c r="H155" s="5" t="s">
        <v>143</v>
      </c>
      <c r="I155" s="5" t="s">
        <v>138</v>
      </c>
      <c r="J155" s="21">
        <v>39</v>
      </c>
      <c r="K155" s="22">
        <v>175</v>
      </c>
      <c r="L155" s="9"/>
    </row>
    <row r="156" spans="1:12" ht="9" customHeight="1" x14ac:dyDescent="0.2">
      <c r="A156" s="8"/>
      <c r="B156" s="8"/>
      <c r="J156" s="21">
        <f>J155*H155</f>
        <v>858</v>
      </c>
      <c r="K156" s="22">
        <f>K155*H155</f>
        <v>3850</v>
      </c>
      <c r="L156" s="22">
        <f>J156+K156</f>
        <v>4708</v>
      </c>
    </row>
    <row r="157" spans="1:12" ht="9" customHeight="1" x14ac:dyDescent="0.2">
      <c r="A157" s="10" t="s">
        <v>144</v>
      </c>
      <c r="B157" s="14" t="s">
        <v>145</v>
      </c>
      <c r="H157" s="5" t="s">
        <v>33</v>
      </c>
      <c r="I157" s="5" t="s">
        <v>9</v>
      </c>
      <c r="J157" s="21">
        <v>38</v>
      </c>
      <c r="K157" s="22">
        <v>80</v>
      </c>
      <c r="L157" s="9"/>
    </row>
    <row r="158" spans="1:12" ht="9" customHeight="1" x14ac:dyDescent="0.2">
      <c r="A158" s="8"/>
      <c r="B158" s="8"/>
      <c r="J158" s="21">
        <f>J157*H157</f>
        <v>76</v>
      </c>
      <c r="K158" s="22">
        <f>K157*H157</f>
        <v>160</v>
      </c>
      <c r="L158" s="22">
        <f>J158+K158</f>
        <v>236</v>
      </c>
    </row>
    <row r="159" spans="1:12" ht="9" customHeight="1" x14ac:dyDescent="0.2">
      <c r="A159" s="5" t="s">
        <v>146</v>
      </c>
      <c r="B159" s="6" t="s">
        <v>147</v>
      </c>
      <c r="H159" s="5" t="s">
        <v>148</v>
      </c>
      <c r="I159" s="5" t="s">
        <v>18</v>
      </c>
      <c r="J159" s="21">
        <v>5.5</v>
      </c>
      <c r="K159" s="22">
        <v>15</v>
      </c>
      <c r="L159" s="9"/>
    </row>
    <row r="160" spans="1:12" ht="9" customHeight="1" x14ac:dyDescent="0.2">
      <c r="J160" s="21">
        <f>J159*H159</f>
        <v>549.45000000000005</v>
      </c>
      <c r="K160" s="22">
        <f>K159*H159</f>
        <v>1498.5</v>
      </c>
      <c r="L160" s="22">
        <f>J160+K160</f>
        <v>2047.95</v>
      </c>
    </row>
    <row r="161" spans="1:12" ht="9" customHeight="1" x14ac:dyDescent="0.2">
      <c r="A161" s="5" t="s">
        <v>149</v>
      </c>
      <c r="B161" s="6" t="s">
        <v>150</v>
      </c>
      <c r="H161" s="5" t="s">
        <v>151</v>
      </c>
      <c r="I161" s="5" t="s">
        <v>9</v>
      </c>
      <c r="J161" s="21">
        <v>2.2000000000000002</v>
      </c>
      <c r="K161" s="22">
        <v>9</v>
      </c>
      <c r="L161" s="9"/>
    </row>
    <row r="162" spans="1:12" ht="9" customHeight="1" x14ac:dyDescent="0.2">
      <c r="J162" s="21">
        <f>J161*H161</f>
        <v>41.800000000000004</v>
      </c>
      <c r="K162" s="22">
        <f>K161*H161</f>
        <v>171</v>
      </c>
      <c r="L162" s="22">
        <f>J162+K162</f>
        <v>212.8</v>
      </c>
    </row>
    <row r="163" spans="1:12" ht="9" customHeight="1" x14ac:dyDescent="0.2">
      <c r="A163" s="5" t="s">
        <v>152</v>
      </c>
      <c r="B163" s="6" t="s">
        <v>153</v>
      </c>
      <c r="H163" s="5" t="s">
        <v>154</v>
      </c>
      <c r="I163" s="5" t="s">
        <v>18</v>
      </c>
      <c r="J163" s="21">
        <v>7.5</v>
      </c>
      <c r="K163" s="22">
        <v>16</v>
      </c>
      <c r="L163" s="9"/>
    </row>
    <row r="164" spans="1:12" ht="9" customHeight="1" x14ac:dyDescent="0.2">
      <c r="J164" s="21">
        <f>J163*H163</f>
        <v>998.25</v>
      </c>
      <c r="K164" s="22">
        <f>K163*H163</f>
        <v>2129.6</v>
      </c>
      <c r="L164" s="22">
        <f>J164+K164</f>
        <v>3127.85</v>
      </c>
    </row>
    <row r="165" spans="1:12" ht="9" customHeight="1" x14ac:dyDescent="0.2">
      <c r="A165" s="5" t="s">
        <v>155</v>
      </c>
      <c r="B165" s="6" t="s">
        <v>156</v>
      </c>
      <c r="H165" s="5" t="s">
        <v>157</v>
      </c>
      <c r="I165" s="5" t="s">
        <v>9</v>
      </c>
      <c r="J165" s="21">
        <v>2.9</v>
      </c>
      <c r="K165" s="22">
        <v>8.5</v>
      </c>
      <c r="L165" s="9"/>
    </row>
    <row r="166" spans="1:12" ht="9" customHeight="1" x14ac:dyDescent="0.2">
      <c r="J166" s="21">
        <f>J165*H165</f>
        <v>89.899999999999991</v>
      </c>
      <c r="K166" s="22">
        <f>K165*H165</f>
        <v>263.5</v>
      </c>
      <c r="L166" s="22">
        <f>J166+K166</f>
        <v>353.4</v>
      </c>
    </row>
    <row r="167" spans="1:12" ht="9" customHeight="1" x14ac:dyDescent="0.2">
      <c r="A167" s="5" t="s">
        <v>158</v>
      </c>
      <c r="B167" s="6" t="s">
        <v>159</v>
      </c>
      <c r="H167" s="5" t="s">
        <v>160</v>
      </c>
      <c r="I167" s="5" t="s">
        <v>9</v>
      </c>
      <c r="J167" s="21">
        <v>16.2</v>
      </c>
      <c r="K167" s="22">
        <v>16</v>
      </c>
      <c r="L167" s="9"/>
    </row>
    <row r="168" spans="1:12" ht="9" customHeight="1" x14ac:dyDescent="0.2">
      <c r="J168" s="21">
        <f>J167*H167</f>
        <v>874.8</v>
      </c>
      <c r="K168" s="22">
        <f>K167*H167</f>
        <v>864</v>
      </c>
      <c r="L168" s="22">
        <f>J168+K168</f>
        <v>1738.8</v>
      </c>
    </row>
    <row r="169" spans="1:12" ht="9" customHeight="1" x14ac:dyDescent="0.2">
      <c r="A169" s="5" t="s">
        <v>161</v>
      </c>
      <c r="B169" s="6" t="s">
        <v>162</v>
      </c>
      <c r="H169" s="5" t="s">
        <v>163</v>
      </c>
      <c r="I169" s="5" t="s">
        <v>9</v>
      </c>
      <c r="J169" s="21">
        <v>2.9</v>
      </c>
      <c r="K169" s="22">
        <v>3.8</v>
      </c>
      <c r="L169" s="9"/>
    </row>
    <row r="170" spans="1:12" ht="9" customHeight="1" x14ac:dyDescent="0.2">
      <c r="J170" s="21">
        <f>J169*H169</f>
        <v>1450</v>
      </c>
      <c r="K170" s="22">
        <f>K169*H169</f>
        <v>1900</v>
      </c>
      <c r="L170" s="22">
        <f>J170+K170</f>
        <v>3350</v>
      </c>
    </row>
    <row r="171" spans="1:12" ht="9" customHeight="1" x14ac:dyDescent="0.2">
      <c r="A171" s="5" t="s">
        <v>164</v>
      </c>
      <c r="B171" s="6" t="s">
        <v>165</v>
      </c>
      <c r="H171" s="5" t="s">
        <v>166</v>
      </c>
      <c r="I171" s="5" t="s">
        <v>18</v>
      </c>
      <c r="J171" s="21">
        <v>8.6999999999999993</v>
      </c>
      <c r="K171" s="22">
        <v>4.9000000000000004</v>
      </c>
      <c r="L171" s="9"/>
    </row>
    <row r="172" spans="1:12" ht="9" customHeight="1" x14ac:dyDescent="0.2">
      <c r="J172" s="21">
        <f>J171*H171</f>
        <v>3479.9999999999995</v>
      </c>
      <c r="K172" s="22">
        <f>K171*H171</f>
        <v>1960.0000000000002</v>
      </c>
      <c r="L172" s="22">
        <f>J172+K172</f>
        <v>5440</v>
      </c>
    </row>
    <row r="173" spans="1:12" ht="9" customHeight="1" x14ac:dyDescent="0.2">
      <c r="A173" s="5" t="s">
        <v>167</v>
      </c>
      <c r="B173" s="6" t="s">
        <v>168</v>
      </c>
      <c r="H173" s="5" t="s">
        <v>169</v>
      </c>
      <c r="I173" s="5" t="s">
        <v>18</v>
      </c>
      <c r="J173" s="21">
        <v>6.5</v>
      </c>
      <c r="K173" s="22">
        <v>4.9000000000000004</v>
      </c>
      <c r="L173" s="9"/>
    </row>
    <row r="174" spans="1:12" ht="9" customHeight="1" x14ac:dyDescent="0.2">
      <c r="J174" s="21">
        <f>J173*H173</f>
        <v>2210</v>
      </c>
      <c r="K174" s="22">
        <f>K173*H173</f>
        <v>1666.0000000000002</v>
      </c>
      <c r="L174" s="22">
        <f>J174+K174</f>
        <v>3876</v>
      </c>
    </row>
    <row r="175" spans="1:12" ht="9" customHeight="1" x14ac:dyDescent="0.2">
      <c r="A175" s="5" t="s">
        <v>170</v>
      </c>
      <c r="B175" s="6" t="s">
        <v>171</v>
      </c>
      <c r="H175" s="5" t="s">
        <v>172</v>
      </c>
      <c r="I175" s="5" t="s">
        <v>18</v>
      </c>
      <c r="J175" s="21">
        <v>4.9000000000000004</v>
      </c>
      <c r="K175" s="22">
        <v>4.9000000000000004</v>
      </c>
      <c r="L175" s="9"/>
    </row>
    <row r="176" spans="1:12" ht="9" customHeight="1" x14ac:dyDescent="0.2">
      <c r="J176" s="21">
        <f>J175*H175</f>
        <v>2283.4</v>
      </c>
      <c r="K176" s="22">
        <f>K175*H175</f>
        <v>2283.4</v>
      </c>
      <c r="L176" s="22">
        <f>J176+K176</f>
        <v>4566.8</v>
      </c>
    </row>
    <row r="177" spans="1:12" ht="9" customHeight="1" x14ac:dyDescent="0.2">
      <c r="A177" s="5" t="s">
        <v>173</v>
      </c>
      <c r="B177" s="6" t="s">
        <v>174</v>
      </c>
      <c r="H177" s="5" t="s">
        <v>175</v>
      </c>
      <c r="I177" s="5" t="s">
        <v>18</v>
      </c>
      <c r="J177" s="21">
        <v>3.7</v>
      </c>
      <c r="K177" s="22">
        <v>4.9000000000000004</v>
      </c>
      <c r="L177" s="9"/>
    </row>
    <row r="178" spans="1:12" ht="9" customHeight="1" x14ac:dyDescent="0.2">
      <c r="J178" s="21">
        <f>J177*H177</f>
        <v>740</v>
      </c>
      <c r="K178" s="22">
        <f>K177*H177</f>
        <v>980.00000000000011</v>
      </c>
      <c r="L178" s="22">
        <f>J178+K178</f>
        <v>1720</v>
      </c>
    </row>
    <row r="179" spans="1:12" ht="9" customHeight="1" x14ac:dyDescent="0.2">
      <c r="A179" s="5" t="s">
        <v>176</v>
      </c>
      <c r="B179" s="6" t="s">
        <v>177</v>
      </c>
      <c r="H179" s="5" t="s">
        <v>8</v>
      </c>
      <c r="I179" s="5" t="s">
        <v>9</v>
      </c>
      <c r="J179" s="21">
        <v>450</v>
      </c>
      <c r="K179" s="22">
        <v>175</v>
      </c>
      <c r="L179" s="9"/>
    </row>
    <row r="180" spans="1:12" ht="9" customHeight="1" x14ac:dyDescent="0.2">
      <c r="J180" s="21">
        <f>J179*H179</f>
        <v>450</v>
      </c>
      <c r="K180" s="22">
        <f>K179*H179</f>
        <v>175</v>
      </c>
      <c r="L180" s="22">
        <f>J180+K180</f>
        <v>625</v>
      </c>
    </row>
    <row r="181" spans="1:12" ht="9" customHeight="1" x14ac:dyDescent="0.2">
      <c r="A181" s="5" t="s">
        <v>178</v>
      </c>
      <c r="B181" s="6" t="s">
        <v>179</v>
      </c>
      <c r="H181" s="5" t="s">
        <v>33</v>
      </c>
      <c r="I181" s="5" t="s">
        <v>9</v>
      </c>
      <c r="J181" s="21">
        <v>72</v>
      </c>
      <c r="K181" s="22">
        <v>80</v>
      </c>
      <c r="L181" s="9"/>
    </row>
    <row r="182" spans="1:12" ht="9" customHeight="1" x14ac:dyDescent="0.2">
      <c r="J182" s="21">
        <f>J181*H181</f>
        <v>144</v>
      </c>
      <c r="K182" s="22">
        <f>K181*H181</f>
        <v>160</v>
      </c>
      <c r="L182" s="22">
        <f>J182+K182</f>
        <v>304</v>
      </c>
    </row>
    <row r="183" spans="1:12" ht="9" customHeight="1" x14ac:dyDescent="0.2">
      <c r="A183" s="5" t="s">
        <v>180</v>
      </c>
      <c r="B183" s="6" t="s">
        <v>181</v>
      </c>
      <c r="H183" s="5" t="s">
        <v>8</v>
      </c>
      <c r="I183" s="5" t="s">
        <v>9</v>
      </c>
      <c r="J183" s="21">
        <v>112</v>
      </c>
      <c r="K183" s="22">
        <v>45</v>
      </c>
      <c r="L183" s="9"/>
    </row>
    <row r="184" spans="1:12" ht="9" customHeight="1" x14ac:dyDescent="0.2">
      <c r="J184" s="21">
        <f>J183*H183</f>
        <v>112</v>
      </c>
      <c r="K184" s="22">
        <f>K183*H183</f>
        <v>45</v>
      </c>
      <c r="L184" s="22">
        <f>J184+K184</f>
        <v>157</v>
      </c>
    </row>
    <row r="185" spans="1:12" ht="9" customHeight="1" x14ac:dyDescent="0.2">
      <c r="A185" s="5" t="s">
        <v>182</v>
      </c>
      <c r="B185" s="6" t="s">
        <v>183</v>
      </c>
      <c r="H185" s="5" t="s">
        <v>96</v>
      </c>
      <c r="I185" s="5" t="s">
        <v>9</v>
      </c>
      <c r="J185" s="21">
        <v>25</v>
      </c>
      <c r="K185" s="22">
        <v>45</v>
      </c>
      <c r="L185" s="9"/>
    </row>
    <row r="186" spans="1:12" ht="9" customHeight="1" x14ac:dyDescent="0.2">
      <c r="J186" s="21">
        <f>J185*H185</f>
        <v>150</v>
      </c>
      <c r="K186" s="22">
        <f>K185*H185</f>
        <v>270</v>
      </c>
      <c r="L186" s="22">
        <f>J186+K186</f>
        <v>420</v>
      </c>
    </row>
    <row r="187" spans="1:12" ht="9" customHeight="1" x14ac:dyDescent="0.2">
      <c r="A187" s="5" t="s">
        <v>184</v>
      </c>
      <c r="B187" s="6" t="s">
        <v>185</v>
      </c>
      <c r="H187" s="5" t="s">
        <v>96</v>
      </c>
      <c r="I187" s="5" t="s">
        <v>9</v>
      </c>
      <c r="J187" s="21">
        <v>21</v>
      </c>
      <c r="K187" s="22">
        <v>45</v>
      </c>
      <c r="L187" s="9"/>
    </row>
    <row r="188" spans="1:12" ht="9" customHeight="1" x14ac:dyDescent="0.2">
      <c r="J188" s="21">
        <f>J187*H187</f>
        <v>126</v>
      </c>
      <c r="K188" s="22">
        <f>K187*H187</f>
        <v>270</v>
      </c>
      <c r="L188" s="22">
        <f>J188+K188</f>
        <v>396</v>
      </c>
    </row>
    <row r="189" spans="1:12" ht="9" customHeight="1" x14ac:dyDescent="0.2">
      <c r="A189" s="5" t="s">
        <v>186</v>
      </c>
      <c r="B189" s="6" t="s">
        <v>187</v>
      </c>
      <c r="H189" s="5" t="s">
        <v>188</v>
      </c>
      <c r="I189" s="5" t="s">
        <v>9</v>
      </c>
      <c r="J189" s="21">
        <v>18</v>
      </c>
      <c r="K189" s="22">
        <v>45</v>
      </c>
      <c r="L189" s="9"/>
    </row>
    <row r="190" spans="1:12" ht="9" customHeight="1" x14ac:dyDescent="0.2">
      <c r="J190" s="21">
        <f>J189*H189</f>
        <v>126</v>
      </c>
      <c r="K190" s="22">
        <f>K189*H189</f>
        <v>315</v>
      </c>
      <c r="L190" s="22">
        <f>J190+K190</f>
        <v>441</v>
      </c>
    </row>
    <row r="191" spans="1:12" ht="9" customHeight="1" x14ac:dyDescent="0.2">
      <c r="A191" s="5" t="s">
        <v>189</v>
      </c>
      <c r="B191" s="6" t="s">
        <v>190</v>
      </c>
      <c r="H191" s="5" t="s">
        <v>96</v>
      </c>
      <c r="I191" s="5" t="s">
        <v>9</v>
      </c>
      <c r="J191" s="21">
        <v>142</v>
      </c>
      <c r="K191" s="22">
        <v>80</v>
      </c>
      <c r="L191" s="9"/>
    </row>
    <row r="192" spans="1:12" ht="9" customHeight="1" x14ac:dyDescent="0.2">
      <c r="J192" s="21">
        <f>J191*H191</f>
        <v>852</v>
      </c>
      <c r="K192" s="22">
        <f>K191*H191</f>
        <v>480</v>
      </c>
      <c r="L192" s="22">
        <f>J192+K192</f>
        <v>1332</v>
      </c>
    </row>
    <row r="193" spans="1:12" ht="9" customHeight="1" x14ac:dyDescent="0.2">
      <c r="A193" s="10" t="s">
        <v>192</v>
      </c>
      <c r="B193" s="14" t="s">
        <v>321</v>
      </c>
      <c r="H193" s="5" t="s">
        <v>8</v>
      </c>
      <c r="I193" s="5" t="s">
        <v>76</v>
      </c>
      <c r="J193" s="21">
        <v>409</v>
      </c>
      <c r="K193" s="22">
        <v>472</v>
      </c>
      <c r="L193" s="9"/>
    </row>
    <row r="194" spans="1:12" ht="9" customHeight="1" x14ac:dyDescent="0.2">
      <c r="A194" s="8"/>
      <c r="B194" s="8"/>
      <c r="J194" s="21">
        <f>J193*H193</f>
        <v>409</v>
      </c>
      <c r="K194" s="22">
        <f>K193*H193</f>
        <v>472</v>
      </c>
      <c r="L194" s="22">
        <f>J194+K194</f>
        <v>881</v>
      </c>
    </row>
    <row r="195" spans="1:12" ht="9" customHeight="1" x14ac:dyDescent="0.2">
      <c r="A195" s="10" t="s">
        <v>193</v>
      </c>
      <c r="B195" s="14" t="s">
        <v>65</v>
      </c>
      <c r="C195" s="8"/>
      <c r="D195" s="8"/>
      <c r="E195" s="8"/>
      <c r="F195" s="8"/>
      <c r="G195" s="8"/>
      <c r="H195" s="10" t="s">
        <v>194</v>
      </c>
      <c r="I195" s="10" t="s">
        <v>14</v>
      </c>
      <c r="J195" s="22">
        <v>75</v>
      </c>
      <c r="K195" s="22">
        <v>74</v>
      </c>
      <c r="L195" s="9"/>
    </row>
    <row r="196" spans="1:12" ht="9" customHeight="1" x14ac:dyDescent="0.2">
      <c r="A196" s="8"/>
      <c r="B196" s="8"/>
      <c r="J196" s="21">
        <f>J195*H195</f>
        <v>456.75</v>
      </c>
      <c r="K196" s="22">
        <f>K195*H195</f>
        <v>450.65999999999997</v>
      </c>
      <c r="L196" s="22">
        <f>J196+K196</f>
        <v>907.41</v>
      </c>
    </row>
    <row r="197" spans="1:12" ht="9" customHeight="1" x14ac:dyDescent="0.2">
      <c r="A197" s="10" t="s">
        <v>195</v>
      </c>
      <c r="B197" s="14" t="s">
        <v>196</v>
      </c>
      <c r="H197" s="5" t="s">
        <v>197</v>
      </c>
      <c r="I197" s="5" t="s">
        <v>14</v>
      </c>
      <c r="J197" s="21">
        <v>8.9</v>
      </c>
      <c r="K197" s="22">
        <v>12</v>
      </c>
      <c r="L197" s="9"/>
    </row>
    <row r="198" spans="1:12" ht="9" customHeight="1" x14ac:dyDescent="0.2">
      <c r="A198" s="8"/>
      <c r="B198" s="8"/>
      <c r="J198" s="21">
        <f>J197*H197</f>
        <v>108.402</v>
      </c>
      <c r="K198" s="22">
        <f>K197*H197</f>
        <v>146.16</v>
      </c>
      <c r="L198" s="22">
        <f>J198+K198</f>
        <v>254.56200000000001</v>
      </c>
    </row>
    <row r="199" spans="1:12" ht="9" customHeight="1" x14ac:dyDescent="0.2">
      <c r="A199" s="10" t="s">
        <v>198</v>
      </c>
      <c r="B199" s="14" t="s">
        <v>199</v>
      </c>
      <c r="H199" s="5" t="s">
        <v>197</v>
      </c>
      <c r="I199" s="5" t="s">
        <v>14</v>
      </c>
      <c r="J199" s="21">
        <v>5.9</v>
      </c>
      <c r="K199" s="22">
        <v>25</v>
      </c>
      <c r="L199" s="9"/>
    </row>
    <row r="200" spans="1:12" ht="9" customHeight="1" x14ac:dyDescent="0.2">
      <c r="J200" s="21">
        <f>J199*H199</f>
        <v>71.862000000000009</v>
      </c>
      <c r="K200" s="22">
        <f>K199*H199</f>
        <v>304.5</v>
      </c>
      <c r="L200" s="22">
        <f>J200+K200</f>
        <v>376.36200000000002</v>
      </c>
    </row>
    <row r="201" spans="1:12" ht="9" customHeight="1" x14ac:dyDescent="0.2">
      <c r="A201" s="5" t="s">
        <v>200</v>
      </c>
      <c r="B201" s="6" t="s">
        <v>201</v>
      </c>
      <c r="H201" s="5" t="s">
        <v>202</v>
      </c>
      <c r="I201" s="5" t="s">
        <v>18</v>
      </c>
      <c r="J201" s="21">
        <v>7.37</v>
      </c>
      <c r="K201" s="22">
        <v>18</v>
      </c>
      <c r="L201" s="9"/>
    </row>
    <row r="202" spans="1:12" ht="9" customHeight="1" x14ac:dyDescent="0.2">
      <c r="J202" s="21">
        <f>J201*H201</f>
        <v>82.912499999999994</v>
      </c>
      <c r="K202" s="22">
        <f>K201*H201</f>
        <v>202.5</v>
      </c>
      <c r="L202" s="22">
        <f>J202+K202</f>
        <v>285.41250000000002</v>
      </c>
    </row>
    <row r="203" spans="1:12" ht="9" customHeight="1" x14ac:dyDescent="0.2">
      <c r="A203" s="10" t="s">
        <v>203</v>
      </c>
      <c r="B203" s="14" t="s">
        <v>204</v>
      </c>
      <c r="H203" s="5" t="s">
        <v>33</v>
      </c>
      <c r="I203" s="5" t="s">
        <v>9</v>
      </c>
      <c r="J203" s="21">
        <v>110</v>
      </c>
      <c r="K203" s="22">
        <v>35</v>
      </c>
      <c r="L203" s="9"/>
    </row>
    <row r="204" spans="1:12" ht="9" customHeight="1" x14ac:dyDescent="0.2">
      <c r="A204" s="8"/>
      <c r="B204" s="8"/>
      <c r="J204" s="21">
        <f>J203*H203</f>
        <v>220</v>
      </c>
      <c r="K204" s="22">
        <f>K203*H203</f>
        <v>70</v>
      </c>
      <c r="L204" s="22">
        <f>J204+K204</f>
        <v>290</v>
      </c>
    </row>
    <row r="205" spans="1:12" ht="9" customHeight="1" x14ac:dyDescent="0.2">
      <c r="A205" s="10" t="s">
        <v>205</v>
      </c>
      <c r="B205" s="14" t="s">
        <v>206</v>
      </c>
      <c r="H205" s="5" t="s">
        <v>188</v>
      </c>
      <c r="I205" s="5" t="s">
        <v>9</v>
      </c>
      <c r="J205" s="21">
        <v>3</v>
      </c>
      <c r="K205" s="22">
        <v>8.58</v>
      </c>
      <c r="L205" s="9"/>
    </row>
    <row r="206" spans="1:12" ht="9" customHeight="1" x14ac:dyDescent="0.2">
      <c r="A206" s="8"/>
      <c r="B206" s="8"/>
      <c r="J206" s="21">
        <f>J205*H205</f>
        <v>21</v>
      </c>
      <c r="K206" s="22">
        <f>K205*H205</f>
        <v>60.06</v>
      </c>
      <c r="L206" s="22">
        <f>J206+K206</f>
        <v>81.06</v>
      </c>
    </row>
    <row r="207" spans="1:12" ht="9" customHeight="1" x14ac:dyDescent="0.2">
      <c r="A207" s="10" t="s">
        <v>207</v>
      </c>
      <c r="B207" s="14" t="s">
        <v>208</v>
      </c>
      <c r="H207" s="5" t="s">
        <v>209</v>
      </c>
      <c r="I207" s="5" t="s">
        <v>9</v>
      </c>
      <c r="J207" s="21">
        <v>4.1900000000000004</v>
      </c>
      <c r="K207" s="22">
        <v>8.58</v>
      </c>
      <c r="L207" s="9"/>
    </row>
    <row r="208" spans="1:12" ht="9" customHeight="1" x14ac:dyDescent="0.2">
      <c r="A208" s="8"/>
      <c r="B208" s="8"/>
      <c r="J208" s="21">
        <f>J207*H207</f>
        <v>12.57</v>
      </c>
      <c r="K208" s="22">
        <f>K207*H207</f>
        <v>25.740000000000002</v>
      </c>
      <c r="L208" s="22">
        <f>J208+K208</f>
        <v>38.31</v>
      </c>
    </row>
    <row r="209" spans="1:12" ht="9" customHeight="1" x14ac:dyDescent="0.2">
      <c r="A209" s="10" t="s">
        <v>210</v>
      </c>
      <c r="B209" s="14" t="s">
        <v>211</v>
      </c>
      <c r="H209" s="5" t="s">
        <v>96</v>
      </c>
      <c r="I209" s="5" t="s">
        <v>18</v>
      </c>
      <c r="J209" s="21">
        <v>6.32</v>
      </c>
      <c r="K209" s="22">
        <v>6.69</v>
      </c>
      <c r="L209" s="9"/>
    </row>
    <row r="210" spans="1:12" ht="9" customHeight="1" x14ac:dyDescent="0.2">
      <c r="A210" s="8"/>
      <c r="B210" s="8"/>
      <c r="J210" s="21">
        <f>J209*H209</f>
        <v>37.92</v>
      </c>
      <c r="K210" s="22">
        <f>K209*H209</f>
        <v>40.14</v>
      </c>
      <c r="L210" s="22">
        <f>J210+K210</f>
        <v>78.06</v>
      </c>
    </row>
    <row r="211" spans="1:12" ht="9" customHeight="1" x14ac:dyDescent="0.2">
      <c r="A211" s="10" t="s">
        <v>212</v>
      </c>
      <c r="B211" s="14" t="s">
        <v>213</v>
      </c>
      <c r="H211" s="5" t="s">
        <v>16</v>
      </c>
      <c r="I211" s="5" t="s">
        <v>9</v>
      </c>
      <c r="J211" s="21">
        <v>7.96</v>
      </c>
      <c r="K211" s="22">
        <v>12.4</v>
      </c>
      <c r="L211" s="9"/>
    </row>
    <row r="212" spans="1:12" ht="9" customHeight="1" x14ac:dyDescent="0.2">
      <c r="A212" s="8"/>
      <c r="B212" s="8"/>
      <c r="J212" s="21">
        <f>J211*H211</f>
        <v>31.84</v>
      </c>
      <c r="K212" s="22">
        <f>K211*H211</f>
        <v>49.6</v>
      </c>
      <c r="L212" s="22">
        <f>J212+K212</f>
        <v>81.44</v>
      </c>
    </row>
    <row r="213" spans="1:12" ht="9" customHeight="1" x14ac:dyDescent="0.2">
      <c r="A213" s="10" t="s">
        <v>214</v>
      </c>
      <c r="B213" s="14" t="s">
        <v>215</v>
      </c>
      <c r="H213" s="5" t="s">
        <v>216</v>
      </c>
      <c r="I213" s="5" t="s">
        <v>18</v>
      </c>
      <c r="J213" s="21">
        <v>6.46</v>
      </c>
      <c r="K213" s="22">
        <v>14.27</v>
      </c>
      <c r="L213" s="9"/>
    </row>
    <row r="214" spans="1:12" ht="9" customHeight="1" x14ac:dyDescent="0.2">
      <c r="A214" s="8"/>
      <c r="B214" s="8"/>
      <c r="J214" s="21">
        <f>J213*H213</f>
        <v>22.61</v>
      </c>
      <c r="K214" s="22">
        <f>K213*H213</f>
        <v>49.945</v>
      </c>
      <c r="L214" s="22">
        <f>J214+K214</f>
        <v>72.555000000000007</v>
      </c>
    </row>
    <row r="215" spans="1:12" ht="9" customHeight="1" x14ac:dyDescent="0.2">
      <c r="A215" s="10" t="s">
        <v>217</v>
      </c>
      <c r="B215" s="14" t="s">
        <v>218</v>
      </c>
      <c r="H215" s="5" t="s">
        <v>33</v>
      </c>
      <c r="I215" s="5" t="s">
        <v>9</v>
      </c>
      <c r="J215" s="21">
        <v>30.77</v>
      </c>
      <c r="K215" s="22">
        <v>19.98</v>
      </c>
      <c r="L215" s="9"/>
    </row>
    <row r="216" spans="1:12" ht="9" customHeight="1" x14ac:dyDescent="0.2">
      <c r="A216" s="8"/>
      <c r="B216" s="8"/>
      <c r="J216" s="21">
        <f>J215*H215</f>
        <v>61.54</v>
      </c>
      <c r="K216" s="22">
        <f>K215*H215</f>
        <v>39.96</v>
      </c>
      <c r="L216" s="22">
        <f>J216+K216</f>
        <v>101.5</v>
      </c>
    </row>
    <row r="217" spans="1:12" ht="9" customHeight="1" x14ac:dyDescent="0.2">
      <c r="A217" s="10" t="s">
        <v>219</v>
      </c>
      <c r="B217" s="14" t="s">
        <v>220</v>
      </c>
      <c r="H217" s="5" t="s">
        <v>8</v>
      </c>
      <c r="I217" s="5" t="s">
        <v>9</v>
      </c>
      <c r="J217" s="21">
        <v>980</v>
      </c>
      <c r="K217" s="22">
        <v>280</v>
      </c>
      <c r="L217" s="9"/>
    </row>
    <row r="218" spans="1:12" ht="9" customHeight="1" x14ac:dyDescent="0.2">
      <c r="A218" s="8"/>
      <c r="B218" s="8"/>
      <c r="J218" s="21">
        <f>J217*H217</f>
        <v>980</v>
      </c>
      <c r="K218" s="22">
        <f>K217*H217</f>
        <v>280</v>
      </c>
      <c r="L218" s="22">
        <f>J218+K218</f>
        <v>1260</v>
      </c>
    </row>
    <row r="219" spans="1:12" ht="9" customHeight="1" x14ac:dyDescent="0.2">
      <c r="A219" s="10" t="s">
        <v>221</v>
      </c>
      <c r="B219" s="14" t="s">
        <v>222</v>
      </c>
      <c r="H219" s="5" t="s">
        <v>8</v>
      </c>
      <c r="I219" s="5" t="s">
        <v>9</v>
      </c>
      <c r="J219" s="21">
        <v>1260</v>
      </c>
      <c r="K219" s="22">
        <v>160</v>
      </c>
      <c r="L219" s="9"/>
    </row>
    <row r="220" spans="1:12" ht="9" customHeight="1" x14ac:dyDescent="0.2">
      <c r="A220" s="8"/>
      <c r="B220" s="8"/>
      <c r="J220" s="21">
        <f>J219*H219</f>
        <v>1260</v>
      </c>
      <c r="K220" s="22">
        <f>K219*H219</f>
        <v>160</v>
      </c>
      <c r="L220" s="22">
        <f>J220+K220</f>
        <v>1420</v>
      </c>
    </row>
    <row r="221" spans="1:12" ht="9" customHeight="1" x14ac:dyDescent="0.2">
      <c r="A221" s="5" t="s">
        <v>224</v>
      </c>
      <c r="B221" s="6" t="s">
        <v>225</v>
      </c>
      <c r="H221" s="5" t="s">
        <v>8</v>
      </c>
      <c r="I221" s="5" t="s">
        <v>9</v>
      </c>
      <c r="J221" s="21">
        <v>185.69</v>
      </c>
      <c r="K221" s="22">
        <v>27.6</v>
      </c>
      <c r="L221" s="9"/>
    </row>
    <row r="222" spans="1:12" ht="9" customHeight="1" x14ac:dyDescent="0.2">
      <c r="J222" s="21">
        <f>J221*H221</f>
        <v>185.69</v>
      </c>
      <c r="K222" s="22">
        <f>K221*H221</f>
        <v>27.6</v>
      </c>
      <c r="L222" s="22">
        <f>J222+K222</f>
        <v>213.29</v>
      </c>
    </row>
    <row r="223" spans="1:12" ht="9" customHeight="1" x14ac:dyDescent="0.2">
      <c r="A223" s="5" t="s">
        <v>226</v>
      </c>
      <c r="B223" s="6" t="s">
        <v>227</v>
      </c>
      <c r="H223" s="5" t="s">
        <v>8</v>
      </c>
      <c r="I223" s="5" t="s">
        <v>9</v>
      </c>
      <c r="J223" s="21">
        <v>365</v>
      </c>
      <c r="K223" s="22">
        <v>35</v>
      </c>
      <c r="L223" s="9"/>
    </row>
    <row r="224" spans="1:12" ht="9" customHeight="1" x14ac:dyDescent="0.2">
      <c r="J224" s="21">
        <f>J223*H223</f>
        <v>365</v>
      </c>
      <c r="K224" s="22">
        <f>K223*H223</f>
        <v>35</v>
      </c>
      <c r="L224" s="22">
        <f>J224+K224</f>
        <v>400</v>
      </c>
    </row>
    <row r="225" spans="1:14" ht="9.6" customHeight="1" x14ac:dyDescent="0.2">
      <c r="A225" s="27" t="s">
        <v>334</v>
      </c>
      <c r="I225" s="2" t="s">
        <v>15</v>
      </c>
      <c r="J225" s="23">
        <f>J224+J222+J220+J218+J216+J214+J212+J210+J208+J206+J204+J202+J200+J198+J196+J194+J192+J190+J188+J186+J184+J182+J180+J178+J176+J174+J172+J170+J168+J166+J164+J162+J160+J158+J156+J154+J152+J150+J148+J146+J144+J142+J140+J138+J136+J134+J132+J130+J128+J126+J124+J122+J120+J118+J116+J114+J112+J110+J108+J106+J104+J102+J100+J98+J96</f>
        <v>59588.654499999997</v>
      </c>
      <c r="K225" s="23">
        <f>K224+K222+K220+K218+K216+K214+K212+K210+K208+K206+K204+K202+K200+K198+K196+K194+K192+K190+K188+K186+K184+K182+K180+K178+K176+K174+K172+K170+K168+K166+K164+K162+K160+K158+K156+K154+K152+K150+K148+K146+K144+K142+K140+K138+K136+K134+K132+K130+K128+K126+K124+K122+K120+K118+K116+K114+K112+K110+K108+K106+K104+K102+K100+K98+K96</f>
        <v>75012.264999999999</v>
      </c>
      <c r="L225" s="23">
        <f>L224+L222+L220+L218+L216+L214+L212+L210+L208+L206+L204+L202+L200+L198+L196+L194+L192+L190+L188+L186+L184+L182+L180+L178+L176+L174+L172+L170+L168+L166+L164+L162+L160+L158+L156+L154+L152+L150+L148+L146+L144+L142+L140+L138+L136+L134+L132+L130+L128+L126+L124+L122+L120+L118+L116+L114+L112+L110+L108+L106+L104+L102+L100+L98+L96</f>
        <v>134600.91950000002</v>
      </c>
      <c r="N225" s="12"/>
    </row>
    <row r="226" spans="1:14" ht="9.4" customHeight="1" x14ac:dyDescent="0.2">
      <c r="A226" s="28" t="s">
        <v>335</v>
      </c>
      <c r="J226" s="17"/>
      <c r="K226" s="9"/>
      <c r="L226" s="9"/>
    </row>
    <row r="227" spans="1:14" ht="9" customHeight="1" x14ac:dyDescent="0.2">
      <c r="A227" s="5" t="s">
        <v>7</v>
      </c>
      <c r="B227" s="6" t="s">
        <v>233</v>
      </c>
      <c r="H227" s="5" t="s">
        <v>8</v>
      </c>
      <c r="I227" s="5" t="s">
        <v>76</v>
      </c>
      <c r="J227" s="21">
        <v>0</v>
      </c>
      <c r="K227" s="22">
        <v>2800</v>
      </c>
      <c r="L227" s="9"/>
    </row>
    <row r="228" spans="1:14" ht="9" customHeight="1" x14ac:dyDescent="0.2">
      <c r="J228" s="21">
        <f>J227*H227</f>
        <v>0</v>
      </c>
      <c r="K228" s="22">
        <f>K227*H227</f>
        <v>2800</v>
      </c>
      <c r="L228" s="22">
        <f>J228+K228</f>
        <v>2800</v>
      </c>
    </row>
    <row r="229" spans="1:14" ht="9" customHeight="1" x14ac:dyDescent="0.2">
      <c r="A229" s="10" t="s">
        <v>10</v>
      </c>
      <c r="B229" s="14" t="s">
        <v>30</v>
      </c>
      <c r="H229" s="5" t="s">
        <v>234</v>
      </c>
      <c r="I229" s="5" t="s">
        <v>14</v>
      </c>
      <c r="J229" s="21">
        <v>0</v>
      </c>
      <c r="K229" s="22">
        <v>32</v>
      </c>
      <c r="L229" s="9"/>
    </row>
    <row r="230" spans="1:14" ht="9" customHeight="1" x14ac:dyDescent="0.2">
      <c r="A230" s="8"/>
      <c r="B230" s="8"/>
      <c r="J230" s="21">
        <f>J229*H229</f>
        <v>0</v>
      </c>
      <c r="K230" s="22">
        <f>K229*H229</f>
        <v>128.63999999999999</v>
      </c>
      <c r="L230" s="22">
        <f>J230+K230</f>
        <v>128.63999999999999</v>
      </c>
    </row>
    <row r="231" spans="1:14" ht="9" customHeight="1" x14ac:dyDescent="0.2">
      <c r="A231" s="10" t="s">
        <v>12</v>
      </c>
      <c r="B231" s="14" t="s">
        <v>97</v>
      </c>
      <c r="H231" s="5" t="s">
        <v>235</v>
      </c>
      <c r="I231" s="5" t="s">
        <v>14</v>
      </c>
      <c r="J231" s="21">
        <v>0</v>
      </c>
      <c r="K231" s="22">
        <v>40</v>
      </c>
      <c r="L231" s="9"/>
    </row>
    <row r="232" spans="1:14" ht="9" customHeight="1" x14ac:dyDescent="0.2">
      <c r="A232" s="8"/>
      <c r="B232" s="8"/>
      <c r="J232" s="21">
        <f>J231*H231</f>
        <v>0</v>
      </c>
      <c r="K232" s="22">
        <f>K231*H231</f>
        <v>434</v>
      </c>
      <c r="L232" s="22">
        <f>J232+K232</f>
        <v>434</v>
      </c>
    </row>
    <row r="233" spans="1:14" ht="9" customHeight="1" x14ac:dyDescent="0.2">
      <c r="A233" s="10" t="s">
        <v>13</v>
      </c>
      <c r="B233" s="14" t="s">
        <v>99</v>
      </c>
      <c r="H233" s="5" t="s">
        <v>236</v>
      </c>
      <c r="I233" s="5" t="s">
        <v>9</v>
      </c>
      <c r="J233" s="21">
        <v>0</v>
      </c>
      <c r="K233" s="22">
        <v>50.65</v>
      </c>
      <c r="L233" s="9"/>
    </row>
    <row r="234" spans="1:14" ht="9" customHeight="1" x14ac:dyDescent="0.2">
      <c r="A234" s="8"/>
      <c r="B234" s="8"/>
      <c r="J234" s="21">
        <f>J233*H233</f>
        <v>0</v>
      </c>
      <c r="K234" s="22">
        <f>K233*H233</f>
        <v>253.25</v>
      </c>
      <c r="L234" s="22">
        <f>J234+K234</f>
        <v>253.25</v>
      </c>
    </row>
    <row r="235" spans="1:14" ht="9" customHeight="1" x14ac:dyDescent="0.2">
      <c r="A235" s="10" t="s">
        <v>23</v>
      </c>
      <c r="B235" s="14" t="s">
        <v>100</v>
      </c>
      <c r="H235" s="5" t="s">
        <v>237</v>
      </c>
      <c r="I235" s="5" t="s">
        <v>14</v>
      </c>
      <c r="J235" s="21">
        <v>0</v>
      </c>
      <c r="K235" s="22">
        <v>14.74</v>
      </c>
      <c r="L235" s="9"/>
    </row>
    <row r="236" spans="1:14" ht="9" customHeight="1" x14ac:dyDescent="0.2">
      <c r="A236" s="8"/>
      <c r="B236" s="8"/>
      <c r="J236" s="21">
        <f>J235*H235</f>
        <v>0</v>
      </c>
      <c r="K236" s="22">
        <f>K235*H235</f>
        <v>688.65279999999996</v>
      </c>
      <c r="L236" s="22">
        <f>J236+K236</f>
        <v>688.65279999999996</v>
      </c>
    </row>
    <row r="237" spans="1:14" ht="9" customHeight="1" x14ac:dyDescent="0.2">
      <c r="A237" s="10" t="s">
        <v>26</v>
      </c>
      <c r="B237" s="14" t="s">
        <v>102</v>
      </c>
      <c r="C237" s="8"/>
      <c r="D237" s="8"/>
      <c r="E237" s="8"/>
      <c r="F237" s="8"/>
      <c r="G237" s="8"/>
      <c r="H237" s="10" t="s">
        <v>238</v>
      </c>
      <c r="I237" s="10" t="s">
        <v>14</v>
      </c>
      <c r="J237" s="22">
        <v>0</v>
      </c>
      <c r="K237" s="22">
        <v>18</v>
      </c>
      <c r="L237" s="9"/>
    </row>
    <row r="238" spans="1:14" ht="9" customHeight="1" x14ac:dyDescent="0.2">
      <c r="A238" s="8"/>
      <c r="B238" s="8"/>
      <c r="C238" s="8"/>
      <c r="D238" s="8"/>
      <c r="E238" s="8"/>
      <c r="F238" s="8"/>
      <c r="G238" s="8"/>
      <c r="H238" s="8"/>
      <c r="I238" s="16"/>
      <c r="J238" s="22">
        <f>J237*H237</f>
        <v>0</v>
      </c>
      <c r="K238" s="22">
        <f>K237*H237</f>
        <v>1045.8</v>
      </c>
      <c r="L238" s="22">
        <f>J238+K238</f>
        <v>1045.8</v>
      </c>
    </row>
    <row r="239" spans="1:14" ht="9" customHeight="1" x14ac:dyDescent="0.2">
      <c r="A239" s="10" t="s">
        <v>38</v>
      </c>
      <c r="B239" s="14" t="s">
        <v>239</v>
      </c>
      <c r="H239" s="5" t="s">
        <v>240</v>
      </c>
      <c r="I239" s="5" t="s">
        <v>14</v>
      </c>
      <c r="J239" s="21">
        <v>0</v>
      </c>
      <c r="K239" s="22">
        <v>15.16</v>
      </c>
      <c r="L239" s="9"/>
    </row>
    <row r="240" spans="1:14" ht="9" customHeight="1" x14ac:dyDescent="0.2">
      <c r="A240" s="8"/>
      <c r="B240" s="8"/>
      <c r="J240" s="21">
        <f>J239*H239</f>
        <v>0</v>
      </c>
      <c r="K240" s="22">
        <f>K239*H239</f>
        <v>260.75200000000001</v>
      </c>
      <c r="L240" s="22">
        <f>J240+K240</f>
        <v>260.75200000000001</v>
      </c>
    </row>
    <row r="241" spans="1:12" ht="9" customHeight="1" x14ac:dyDescent="0.2">
      <c r="A241" s="5" t="s">
        <v>41</v>
      </c>
      <c r="B241" s="6" t="s">
        <v>39</v>
      </c>
      <c r="H241" s="5" t="s">
        <v>241</v>
      </c>
      <c r="I241" s="5" t="s">
        <v>14</v>
      </c>
      <c r="J241" s="21">
        <v>15</v>
      </c>
      <c r="K241" s="22">
        <v>10.9</v>
      </c>
      <c r="L241" s="9"/>
    </row>
    <row r="242" spans="1:12" ht="9" customHeight="1" x14ac:dyDescent="0.2">
      <c r="J242" s="21">
        <f>J241*H241</f>
        <v>1759.05</v>
      </c>
      <c r="K242" s="22">
        <f>K241*H241</f>
        <v>1278.2429999999999</v>
      </c>
      <c r="L242" s="22">
        <f>J242+K242</f>
        <v>3037.2929999999997</v>
      </c>
    </row>
    <row r="243" spans="1:12" ht="9" customHeight="1" x14ac:dyDescent="0.2">
      <c r="A243" s="5" t="s">
        <v>43</v>
      </c>
      <c r="B243" s="6" t="s">
        <v>105</v>
      </c>
      <c r="H243" s="5" t="s">
        <v>242</v>
      </c>
      <c r="I243" s="5" t="s">
        <v>14</v>
      </c>
      <c r="J243" s="21">
        <v>0</v>
      </c>
      <c r="K243" s="22">
        <v>14.2</v>
      </c>
      <c r="L243" s="9"/>
    </row>
    <row r="244" spans="1:12" ht="9" customHeight="1" x14ac:dyDescent="0.2">
      <c r="J244" s="21">
        <f>J243*H243</f>
        <v>0</v>
      </c>
      <c r="K244" s="22">
        <f>K243*H243</f>
        <v>501.96999999999997</v>
      </c>
      <c r="L244" s="22">
        <f>J244+K244</f>
        <v>501.96999999999997</v>
      </c>
    </row>
    <row r="245" spans="1:12" ht="9" customHeight="1" x14ac:dyDescent="0.2">
      <c r="A245" s="5" t="s">
        <v>45</v>
      </c>
      <c r="B245" s="6" t="s">
        <v>243</v>
      </c>
      <c r="H245" s="5" t="s">
        <v>244</v>
      </c>
      <c r="I245" s="5" t="s">
        <v>14</v>
      </c>
      <c r="J245" s="21">
        <v>0</v>
      </c>
      <c r="K245" s="22">
        <v>39</v>
      </c>
      <c r="L245" s="9"/>
    </row>
    <row r="246" spans="1:12" ht="9" customHeight="1" x14ac:dyDescent="0.2">
      <c r="J246" s="21">
        <f>J245*H245</f>
        <v>0</v>
      </c>
      <c r="K246" s="22">
        <f>K245*H245</f>
        <v>1283.0999999999999</v>
      </c>
      <c r="L246" s="22">
        <f>J246+K246</f>
        <v>1283.0999999999999</v>
      </c>
    </row>
    <row r="247" spans="1:12" ht="9" customHeight="1" x14ac:dyDescent="0.2">
      <c r="A247" s="5" t="s">
        <v>47</v>
      </c>
      <c r="B247" s="6" t="s">
        <v>245</v>
      </c>
      <c r="H247" s="5" t="s">
        <v>246</v>
      </c>
      <c r="I247" s="5" t="s">
        <v>14</v>
      </c>
      <c r="J247" s="21">
        <v>0</v>
      </c>
      <c r="K247" s="22">
        <v>28.5</v>
      </c>
      <c r="L247" s="9"/>
    </row>
    <row r="248" spans="1:12" ht="9" customHeight="1" x14ac:dyDescent="0.2">
      <c r="A248" s="8"/>
      <c r="B248" s="8"/>
      <c r="J248" s="21">
        <f>J247*H247</f>
        <v>0</v>
      </c>
      <c r="K248" s="22">
        <f>K247*H247</f>
        <v>303.52500000000003</v>
      </c>
      <c r="L248" s="22">
        <f>J248+K248</f>
        <v>303.52500000000003</v>
      </c>
    </row>
    <row r="249" spans="1:12" ht="9" customHeight="1" x14ac:dyDescent="0.2">
      <c r="A249" s="10" t="s">
        <v>50</v>
      </c>
      <c r="B249" s="14" t="s">
        <v>109</v>
      </c>
      <c r="H249" s="5" t="s">
        <v>247</v>
      </c>
      <c r="I249" s="5" t="s">
        <v>9</v>
      </c>
      <c r="J249" s="21">
        <v>0</v>
      </c>
      <c r="K249" s="22">
        <v>28</v>
      </c>
      <c r="L249" s="9"/>
    </row>
    <row r="250" spans="1:12" ht="9" customHeight="1" x14ac:dyDescent="0.2">
      <c r="A250" s="8"/>
      <c r="B250" s="8"/>
      <c r="J250" s="21">
        <f>J249*H249</f>
        <v>0</v>
      </c>
      <c r="K250" s="22">
        <f>K249*H249</f>
        <v>1456</v>
      </c>
      <c r="L250" s="22">
        <f>J250+K250</f>
        <v>1456</v>
      </c>
    </row>
    <row r="251" spans="1:12" ht="9" customHeight="1" x14ac:dyDescent="0.2">
      <c r="A251" s="10" t="s">
        <v>53</v>
      </c>
      <c r="B251" s="14" t="s">
        <v>248</v>
      </c>
      <c r="H251" s="5" t="s">
        <v>8</v>
      </c>
      <c r="I251" s="5" t="s">
        <v>9</v>
      </c>
      <c r="J251" s="21">
        <v>0</v>
      </c>
      <c r="K251" s="22">
        <v>720</v>
      </c>
      <c r="L251" s="9"/>
    </row>
    <row r="252" spans="1:12" ht="9" customHeight="1" x14ac:dyDescent="0.2">
      <c r="A252" s="8"/>
      <c r="B252" s="8"/>
      <c r="J252" s="21">
        <f>J251*H251</f>
        <v>0</v>
      </c>
      <c r="K252" s="22">
        <f>K251*H251</f>
        <v>720</v>
      </c>
      <c r="L252" s="22">
        <f>J252+K252</f>
        <v>720</v>
      </c>
    </row>
    <row r="253" spans="1:12" ht="9" customHeight="1" x14ac:dyDescent="0.2">
      <c r="A253" s="10" t="s">
        <v>56</v>
      </c>
      <c r="B253" s="14" t="s">
        <v>112</v>
      </c>
      <c r="H253" s="5" t="s">
        <v>33</v>
      </c>
      <c r="I253" s="5" t="s">
        <v>113</v>
      </c>
      <c r="J253" s="21">
        <v>970</v>
      </c>
      <c r="K253" s="22">
        <v>250</v>
      </c>
      <c r="L253" s="9"/>
    </row>
    <row r="254" spans="1:12" ht="9" customHeight="1" x14ac:dyDescent="0.2">
      <c r="A254" s="8"/>
      <c r="B254" s="8"/>
      <c r="J254" s="21">
        <f>J253*H253</f>
        <v>1940</v>
      </c>
      <c r="K254" s="22">
        <f>K253*H253</f>
        <v>500</v>
      </c>
      <c r="L254" s="22">
        <f>J254+K254</f>
        <v>2440</v>
      </c>
    </row>
    <row r="255" spans="1:12" ht="9" customHeight="1" x14ac:dyDescent="0.2">
      <c r="A255" s="10" t="s">
        <v>59</v>
      </c>
      <c r="B255" s="14" t="s">
        <v>249</v>
      </c>
      <c r="H255" s="5" t="s">
        <v>8</v>
      </c>
      <c r="I255" s="5" t="s">
        <v>113</v>
      </c>
      <c r="J255" s="21">
        <v>1200</v>
      </c>
      <c r="K255" s="22">
        <v>250</v>
      </c>
      <c r="L255" s="9"/>
    </row>
    <row r="256" spans="1:12" ht="9" customHeight="1" x14ac:dyDescent="0.2">
      <c r="A256" s="8"/>
      <c r="B256" s="8"/>
      <c r="J256" s="21">
        <f>J255*H255</f>
        <v>1200</v>
      </c>
      <c r="K256" s="22">
        <f>K255*H255</f>
        <v>250</v>
      </c>
      <c r="L256" s="22">
        <f>J256+K256</f>
        <v>1450</v>
      </c>
    </row>
    <row r="257" spans="1:12" ht="9" customHeight="1" x14ac:dyDescent="0.2">
      <c r="A257" s="10" t="s">
        <v>62</v>
      </c>
      <c r="B257" s="14" t="s">
        <v>250</v>
      </c>
      <c r="H257" s="5" t="s">
        <v>8</v>
      </c>
      <c r="I257" s="5" t="s">
        <v>113</v>
      </c>
      <c r="J257" s="21">
        <v>1950</v>
      </c>
      <c r="K257" s="22">
        <v>450</v>
      </c>
      <c r="L257" s="9"/>
    </row>
    <row r="258" spans="1:12" ht="9" customHeight="1" x14ac:dyDescent="0.2">
      <c r="A258" s="8"/>
      <c r="B258" s="8"/>
      <c r="J258" s="21">
        <f>J257*H257</f>
        <v>1950</v>
      </c>
      <c r="K258" s="22">
        <f>K257*H257</f>
        <v>450</v>
      </c>
      <c r="L258" s="22">
        <f>J258+K258</f>
        <v>2400</v>
      </c>
    </row>
    <row r="259" spans="1:12" ht="9" customHeight="1" x14ac:dyDescent="0.2">
      <c r="A259" s="10" t="s">
        <v>64</v>
      </c>
      <c r="B259" s="14" t="s">
        <v>251</v>
      </c>
      <c r="H259" s="5" t="s">
        <v>8</v>
      </c>
      <c r="I259" s="5" t="s">
        <v>113</v>
      </c>
      <c r="J259" s="21">
        <v>1760</v>
      </c>
      <c r="K259" s="22">
        <v>250</v>
      </c>
      <c r="L259" s="9"/>
    </row>
    <row r="260" spans="1:12" ht="9" customHeight="1" x14ac:dyDescent="0.2">
      <c r="A260" s="8"/>
      <c r="B260" s="8"/>
      <c r="J260" s="21">
        <f>J259*H259</f>
        <v>1760</v>
      </c>
      <c r="K260" s="22">
        <f>K259*H259</f>
        <v>250</v>
      </c>
      <c r="L260" s="22">
        <f>J260+K260</f>
        <v>2010</v>
      </c>
    </row>
    <row r="261" spans="1:12" ht="9" customHeight="1" x14ac:dyDescent="0.2">
      <c r="A261" s="10" t="s">
        <v>68</v>
      </c>
      <c r="B261" s="14" t="s">
        <v>252</v>
      </c>
      <c r="H261" s="5" t="s">
        <v>209</v>
      </c>
      <c r="I261" s="5" t="s">
        <v>18</v>
      </c>
      <c r="J261" s="21">
        <v>151</v>
      </c>
      <c r="K261" s="22">
        <v>42</v>
      </c>
      <c r="L261" s="9"/>
    </row>
    <row r="262" spans="1:12" ht="9" customHeight="1" x14ac:dyDescent="0.2">
      <c r="A262" s="8"/>
      <c r="B262" s="8"/>
      <c r="J262" s="21">
        <v>520</v>
      </c>
      <c r="K262" s="22">
        <v>190</v>
      </c>
      <c r="L262" s="22">
        <f>J262+K262</f>
        <v>710</v>
      </c>
    </row>
    <row r="263" spans="1:12" ht="9" customHeight="1" x14ac:dyDescent="0.2">
      <c r="A263" s="10" t="s">
        <v>71</v>
      </c>
      <c r="B263" s="14" t="s">
        <v>114</v>
      </c>
      <c r="H263" s="5" t="s">
        <v>236</v>
      </c>
      <c r="I263" s="5" t="s">
        <v>113</v>
      </c>
      <c r="J263" s="21">
        <v>135</v>
      </c>
      <c r="K263" s="22">
        <v>170</v>
      </c>
      <c r="L263" s="9"/>
    </row>
    <row r="264" spans="1:12" ht="9" customHeight="1" x14ac:dyDescent="0.2">
      <c r="A264" s="8"/>
      <c r="B264" s="8"/>
      <c r="J264" s="21">
        <f>J263*H263</f>
        <v>675</v>
      </c>
      <c r="K264" s="22">
        <f>K263*H263</f>
        <v>850</v>
      </c>
      <c r="L264" s="22">
        <f>J264+K264</f>
        <v>1525</v>
      </c>
    </row>
    <row r="265" spans="1:12" ht="9" customHeight="1" x14ac:dyDescent="0.2">
      <c r="A265" s="10" t="s">
        <v>73</v>
      </c>
      <c r="B265" s="14" t="s">
        <v>253</v>
      </c>
      <c r="H265" s="5" t="s">
        <v>33</v>
      </c>
      <c r="I265" s="5" t="s">
        <v>113</v>
      </c>
      <c r="J265" s="21">
        <v>350</v>
      </c>
      <c r="K265" s="22">
        <v>170</v>
      </c>
      <c r="L265" s="9"/>
    </row>
    <row r="266" spans="1:12" ht="9" customHeight="1" x14ac:dyDescent="0.2">
      <c r="A266" s="8"/>
      <c r="B266" s="8"/>
      <c r="J266" s="21">
        <f>J265*H265</f>
        <v>700</v>
      </c>
      <c r="K266" s="22">
        <f>K265*H265</f>
        <v>340</v>
      </c>
      <c r="L266" s="22">
        <f>J266+K266</f>
        <v>1040</v>
      </c>
    </row>
    <row r="267" spans="1:12" ht="9" customHeight="1" x14ac:dyDescent="0.2">
      <c r="A267" s="10" t="s">
        <v>75</v>
      </c>
      <c r="B267" s="14" t="s">
        <v>116</v>
      </c>
      <c r="H267" s="5" t="s">
        <v>254</v>
      </c>
      <c r="I267" s="5" t="s">
        <v>14</v>
      </c>
      <c r="J267" s="21">
        <v>0</v>
      </c>
      <c r="K267" s="22">
        <v>14.8</v>
      </c>
      <c r="L267" s="9"/>
    </row>
    <row r="268" spans="1:12" ht="9" customHeight="1" x14ac:dyDescent="0.2">
      <c r="J268" s="21">
        <f>J267*H267</f>
        <v>0</v>
      </c>
      <c r="K268" s="22">
        <f>K267*H267</f>
        <v>396.04800000000006</v>
      </c>
      <c r="L268" s="22">
        <f>J268+K268</f>
        <v>396.04800000000006</v>
      </c>
    </row>
    <row r="269" spans="1:12" ht="9" customHeight="1" x14ac:dyDescent="0.2">
      <c r="A269" s="5" t="s">
        <v>77</v>
      </c>
      <c r="B269" s="13" t="s">
        <v>325</v>
      </c>
      <c r="H269" s="5" t="s">
        <v>8</v>
      </c>
      <c r="I269" s="5" t="s">
        <v>76</v>
      </c>
      <c r="J269" s="21">
        <v>320</v>
      </c>
      <c r="K269" s="22">
        <v>1970</v>
      </c>
      <c r="L269" s="9"/>
    </row>
    <row r="270" spans="1:12" ht="9" customHeight="1" x14ac:dyDescent="0.2">
      <c r="J270" s="21">
        <f>J269*H269</f>
        <v>320</v>
      </c>
      <c r="K270" s="22">
        <f>K269*H269</f>
        <v>1970</v>
      </c>
      <c r="L270" s="22">
        <f>J270+K270</f>
        <v>2290</v>
      </c>
    </row>
    <row r="271" spans="1:12" ht="9" customHeight="1" x14ac:dyDescent="0.2">
      <c r="A271" s="5" t="s">
        <v>79</v>
      </c>
      <c r="B271" s="6" t="s">
        <v>118</v>
      </c>
      <c r="H271" s="5" t="s">
        <v>255</v>
      </c>
      <c r="I271" s="5" t="s">
        <v>14</v>
      </c>
      <c r="J271" s="21">
        <v>630</v>
      </c>
      <c r="K271" s="22">
        <v>150</v>
      </c>
      <c r="L271" s="9"/>
    </row>
    <row r="272" spans="1:12" ht="9" customHeight="1" x14ac:dyDescent="0.2">
      <c r="J272" s="21">
        <f>J271*H271</f>
        <v>535.5</v>
      </c>
      <c r="K272" s="22">
        <f>K271*H271</f>
        <v>127.5</v>
      </c>
      <c r="L272" s="22">
        <f>J272+K272</f>
        <v>663</v>
      </c>
    </row>
    <row r="273" spans="1:12" ht="9" customHeight="1" x14ac:dyDescent="0.2">
      <c r="A273" s="10" t="s">
        <v>81</v>
      </c>
      <c r="B273" s="14" t="s">
        <v>121</v>
      </c>
      <c r="C273" s="8"/>
      <c r="H273" s="5" t="s">
        <v>255</v>
      </c>
      <c r="I273" s="5" t="s">
        <v>14</v>
      </c>
      <c r="J273" s="21">
        <v>190</v>
      </c>
      <c r="K273" s="22">
        <v>95</v>
      </c>
      <c r="L273" s="9"/>
    </row>
    <row r="274" spans="1:12" ht="9" customHeight="1" x14ac:dyDescent="0.2">
      <c r="A274" s="8"/>
      <c r="B274" s="8"/>
      <c r="C274" s="8"/>
      <c r="J274" s="21">
        <f>J273*H273</f>
        <v>161.5</v>
      </c>
      <c r="K274" s="22">
        <f>K273*H273</f>
        <v>80.75</v>
      </c>
      <c r="L274" s="22">
        <f>J274+K274</f>
        <v>242.25</v>
      </c>
    </row>
    <row r="275" spans="1:12" ht="9" customHeight="1" x14ac:dyDescent="0.2">
      <c r="A275" s="10" t="s">
        <v>83</v>
      </c>
      <c r="B275" s="14" t="s">
        <v>89</v>
      </c>
      <c r="C275" s="8"/>
      <c r="H275" s="5" t="s">
        <v>256</v>
      </c>
      <c r="I275" s="5" t="s">
        <v>14</v>
      </c>
      <c r="J275" s="21">
        <v>14.8</v>
      </c>
      <c r="K275" s="22">
        <v>18</v>
      </c>
      <c r="L275" s="9"/>
    </row>
    <row r="276" spans="1:12" ht="9" customHeight="1" x14ac:dyDescent="0.2">
      <c r="A276" s="8"/>
      <c r="B276" s="8"/>
      <c r="C276" s="8"/>
      <c r="J276" s="21">
        <f>J275*H275</f>
        <v>9171.116</v>
      </c>
      <c r="K276" s="22">
        <f>K275*H275</f>
        <v>11154.06</v>
      </c>
      <c r="L276" s="22">
        <f>J276+K276</f>
        <v>20325.175999999999</v>
      </c>
    </row>
    <row r="277" spans="1:12" ht="9" customHeight="1" x14ac:dyDescent="0.2">
      <c r="A277" s="10" t="s">
        <v>85</v>
      </c>
      <c r="B277" s="14" t="s">
        <v>125</v>
      </c>
      <c r="C277" s="8"/>
      <c r="H277" s="5" t="s">
        <v>244</v>
      </c>
      <c r="I277" s="5" t="s">
        <v>14</v>
      </c>
      <c r="J277" s="21">
        <v>48</v>
      </c>
      <c r="K277" s="22">
        <v>35</v>
      </c>
      <c r="L277" s="9"/>
    </row>
    <row r="278" spans="1:12" ht="9" customHeight="1" x14ac:dyDescent="0.2">
      <c r="A278" s="8"/>
      <c r="B278" s="8"/>
      <c r="C278" s="8"/>
      <c r="J278" s="21">
        <f>J277*H277</f>
        <v>1579.1999999999998</v>
      </c>
      <c r="K278" s="22">
        <f>K277*H277</f>
        <v>1151.5</v>
      </c>
      <c r="L278" s="22">
        <f>J278+K278</f>
        <v>2730.7</v>
      </c>
    </row>
    <row r="279" spans="1:12" ht="9" customHeight="1" x14ac:dyDescent="0.2">
      <c r="A279" s="10" t="s">
        <v>90</v>
      </c>
      <c r="B279" s="14" t="s">
        <v>91</v>
      </c>
      <c r="C279" s="8"/>
      <c r="H279" s="5" t="s">
        <v>257</v>
      </c>
      <c r="I279" s="5" t="s">
        <v>14</v>
      </c>
      <c r="J279" s="21">
        <v>7</v>
      </c>
      <c r="K279" s="22">
        <v>15</v>
      </c>
      <c r="L279" s="9"/>
    </row>
    <row r="280" spans="1:12" ht="9" customHeight="1" x14ac:dyDescent="0.2">
      <c r="A280" s="8"/>
      <c r="B280" s="8"/>
      <c r="C280" s="8"/>
      <c r="J280" s="21">
        <f>J279*H279</f>
        <v>4488.8899999999994</v>
      </c>
      <c r="K280" s="22">
        <f>K279*H279</f>
        <v>9619.0499999999993</v>
      </c>
      <c r="L280" s="22">
        <f>J280+K280</f>
        <v>14107.939999999999</v>
      </c>
    </row>
    <row r="281" spans="1:12" ht="9" customHeight="1" x14ac:dyDescent="0.2">
      <c r="A281" s="10" t="s">
        <v>93</v>
      </c>
      <c r="B281" s="14" t="s">
        <v>94</v>
      </c>
      <c r="C281" s="8"/>
      <c r="H281" s="5" t="s">
        <v>257</v>
      </c>
      <c r="I281" s="5" t="s">
        <v>14</v>
      </c>
      <c r="J281" s="21">
        <v>17</v>
      </c>
      <c r="K281" s="22">
        <v>24</v>
      </c>
      <c r="L281" s="9"/>
    </row>
    <row r="282" spans="1:12" ht="9" customHeight="1" x14ac:dyDescent="0.2">
      <c r="A282" s="8"/>
      <c r="B282" s="8"/>
      <c r="C282" s="8"/>
      <c r="J282" s="21">
        <f>J281*H281</f>
        <v>10901.59</v>
      </c>
      <c r="K282" s="22">
        <f>K281*H281</f>
        <v>15390.48</v>
      </c>
      <c r="L282" s="22">
        <f>J282+K282</f>
        <v>26292.07</v>
      </c>
    </row>
    <row r="283" spans="1:12" ht="9" customHeight="1" x14ac:dyDescent="0.2">
      <c r="A283" s="10" t="s">
        <v>134</v>
      </c>
      <c r="B283" s="14" t="s">
        <v>127</v>
      </c>
      <c r="C283" s="8"/>
      <c r="H283" s="5" t="s">
        <v>258</v>
      </c>
      <c r="I283" s="5" t="s">
        <v>14</v>
      </c>
      <c r="J283" s="21">
        <v>7</v>
      </c>
      <c r="K283" s="22">
        <v>15</v>
      </c>
      <c r="L283" s="9"/>
    </row>
    <row r="284" spans="1:12" ht="9" customHeight="1" x14ac:dyDescent="0.2">
      <c r="A284" s="8"/>
      <c r="B284" s="8"/>
      <c r="C284" s="8"/>
      <c r="J284" s="21">
        <f>J283*H283</f>
        <v>141.12</v>
      </c>
      <c r="K284" s="22">
        <f>K283*H283</f>
        <v>302.39999999999998</v>
      </c>
      <c r="L284" s="22">
        <f>J284+K284</f>
        <v>443.52</v>
      </c>
    </row>
    <row r="285" spans="1:12" ht="9" customHeight="1" x14ac:dyDescent="0.2">
      <c r="A285" s="10" t="s">
        <v>136</v>
      </c>
      <c r="B285" s="14" t="s">
        <v>129</v>
      </c>
      <c r="C285" s="8"/>
      <c r="H285" s="5" t="s">
        <v>259</v>
      </c>
      <c r="I285" s="5" t="s">
        <v>14</v>
      </c>
      <c r="J285" s="21">
        <v>14.5</v>
      </c>
      <c r="K285" s="22">
        <v>24</v>
      </c>
      <c r="L285" s="9"/>
    </row>
    <row r="286" spans="1:12" ht="9" customHeight="1" x14ac:dyDescent="0.2">
      <c r="A286" s="8"/>
      <c r="B286" s="8"/>
      <c r="C286" s="8"/>
      <c r="J286" s="21">
        <f>J285*H285</f>
        <v>553.90000000000009</v>
      </c>
      <c r="K286" s="22">
        <f>K285*H285</f>
        <v>916.80000000000007</v>
      </c>
      <c r="L286" s="22">
        <f>J286+K286</f>
        <v>1470.7000000000003</v>
      </c>
    </row>
    <row r="287" spans="1:12" ht="9" customHeight="1" x14ac:dyDescent="0.2">
      <c r="A287" s="10" t="s">
        <v>139</v>
      </c>
      <c r="B287" s="14" t="s">
        <v>131</v>
      </c>
      <c r="C287" s="8"/>
      <c r="H287" s="5" t="s">
        <v>241</v>
      </c>
      <c r="I287" s="5" t="s">
        <v>14</v>
      </c>
      <c r="J287" s="21">
        <v>52</v>
      </c>
      <c r="K287" s="22">
        <v>32</v>
      </c>
      <c r="L287" s="9"/>
    </row>
    <row r="288" spans="1:12" ht="9" customHeight="1" x14ac:dyDescent="0.2">
      <c r="A288" s="8"/>
      <c r="B288" s="8"/>
      <c r="C288" s="8"/>
      <c r="J288" s="21">
        <f>J287*H287</f>
        <v>6098.04</v>
      </c>
      <c r="K288" s="22">
        <f>K287*H287</f>
        <v>3752.64</v>
      </c>
      <c r="L288" s="22">
        <f>J288+K288</f>
        <v>9850.68</v>
      </c>
    </row>
    <row r="289" spans="1:12" ht="9" customHeight="1" x14ac:dyDescent="0.2">
      <c r="A289" s="10" t="s">
        <v>144</v>
      </c>
      <c r="B289" s="14" t="s">
        <v>132</v>
      </c>
      <c r="C289" s="8"/>
      <c r="H289" s="5" t="s">
        <v>237</v>
      </c>
      <c r="I289" s="5" t="s">
        <v>14</v>
      </c>
      <c r="J289" s="21">
        <v>45</v>
      </c>
      <c r="K289" s="22">
        <v>35</v>
      </c>
      <c r="L289" s="9"/>
    </row>
    <row r="290" spans="1:12" ht="9" customHeight="1" x14ac:dyDescent="0.2">
      <c r="A290" s="8"/>
      <c r="B290" s="8"/>
      <c r="C290" s="8"/>
      <c r="J290" s="21">
        <f>J289*H289</f>
        <v>2102.4</v>
      </c>
      <c r="K290" s="22">
        <f>K289*H289</f>
        <v>1635.2</v>
      </c>
      <c r="L290" s="22">
        <f>J290+K290</f>
        <v>3737.6000000000004</v>
      </c>
    </row>
    <row r="291" spans="1:12" ht="9" customHeight="1" x14ac:dyDescent="0.2">
      <c r="A291" s="5" t="s">
        <v>146</v>
      </c>
      <c r="B291" s="6" t="s">
        <v>84</v>
      </c>
      <c r="H291" s="5" t="s">
        <v>260</v>
      </c>
      <c r="I291" s="5" t="s">
        <v>14</v>
      </c>
      <c r="J291" s="21">
        <v>4.3</v>
      </c>
      <c r="K291" s="22">
        <v>12</v>
      </c>
      <c r="L291" s="9"/>
    </row>
    <row r="292" spans="1:12" ht="9" customHeight="1" x14ac:dyDescent="0.2">
      <c r="J292" s="21">
        <f>J291*H291</f>
        <v>705.15700000000004</v>
      </c>
      <c r="K292" s="22">
        <f>K291*H291</f>
        <v>1967.88</v>
      </c>
      <c r="L292" s="22">
        <f>J292+K292</f>
        <v>2673.0370000000003</v>
      </c>
    </row>
    <row r="293" spans="1:12" ht="9" customHeight="1" x14ac:dyDescent="0.2">
      <c r="A293" s="5" t="s">
        <v>149</v>
      </c>
      <c r="B293" s="6" t="s">
        <v>135</v>
      </c>
      <c r="H293" s="5" t="s">
        <v>8</v>
      </c>
      <c r="I293" s="5" t="s">
        <v>76</v>
      </c>
      <c r="J293" s="21">
        <v>560</v>
      </c>
      <c r="K293" s="22">
        <v>1940</v>
      </c>
      <c r="L293" s="9"/>
    </row>
    <row r="294" spans="1:12" ht="9" customHeight="1" x14ac:dyDescent="0.2">
      <c r="J294" s="21">
        <f>J293*H293</f>
        <v>560</v>
      </c>
      <c r="K294" s="22">
        <f>K293*H293</f>
        <v>1940</v>
      </c>
      <c r="L294" s="22">
        <f>J294+K294</f>
        <v>2500</v>
      </c>
    </row>
    <row r="295" spans="1:12" ht="9" customHeight="1" x14ac:dyDescent="0.2">
      <c r="A295" s="5" t="s">
        <v>152</v>
      </c>
      <c r="B295" s="6" t="s">
        <v>261</v>
      </c>
      <c r="H295" s="5" t="s">
        <v>8</v>
      </c>
      <c r="I295" s="5" t="s">
        <v>9</v>
      </c>
      <c r="J295" s="21">
        <v>160</v>
      </c>
      <c r="K295" s="22">
        <v>390</v>
      </c>
      <c r="L295" s="9"/>
    </row>
    <row r="296" spans="1:12" ht="9" customHeight="1" x14ac:dyDescent="0.2">
      <c r="J296" s="21">
        <f>J295*H295</f>
        <v>160</v>
      </c>
      <c r="K296" s="22">
        <f>K295*H295</f>
        <v>390</v>
      </c>
      <c r="L296" s="22">
        <f>J296+K296</f>
        <v>550</v>
      </c>
    </row>
    <row r="297" spans="1:12" ht="9" customHeight="1" x14ac:dyDescent="0.2">
      <c r="A297" s="5" t="s">
        <v>155</v>
      </c>
      <c r="B297" s="6" t="s">
        <v>262</v>
      </c>
      <c r="H297" s="5" t="s">
        <v>263</v>
      </c>
      <c r="I297" s="5" t="s">
        <v>138</v>
      </c>
      <c r="J297" s="21">
        <v>32</v>
      </c>
      <c r="K297" s="22">
        <v>175</v>
      </c>
      <c r="L297" s="9"/>
    </row>
    <row r="298" spans="1:12" ht="9" customHeight="1" x14ac:dyDescent="0.2">
      <c r="J298" s="21">
        <f>J297*H297</f>
        <v>448</v>
      </c>
      <c r="K298" s="22">
        <f>K297*H297</f>
        <v>2450</v>
      </c>
      <c r="L298" s="22">
        <f>J298+K298</f>
        <v>2898</v>
      </c>
    </row>
    <row r="299" spans="1:12" ht="9" customHeight="1" x14ac:dyDescent="0.2">
      <c r="A299" s="10" t="s">
        <v>158</v>
      </c>
      <c r="B299" s="14" t="s">
        <v>347</v>
      </c>
      <c r="C299" s="8"/>
      <c r="D299" s="8"/>
      <c r="E299" s="8"/>
      <c r="F299" s="8"/>
      <c r="G299" s="8"/>
      <c r="H299" s="10" t="s">
        <v>140</v>
      </c>
      <c r="I299" s="10" t="s">
        <v>138</v>
      </c>
      <c r="J299" s="22">
        <v>35</v>
      </c>
      <c r="K299" s="22">
        <v>80</v>
      </c>
      <c r="L299" s="9"/>
    </row>
    <row r="300" spans="1:12" ht="9" customHeight="1" x14ac:dyDescent="0.2">
      <c r="A300" s="8"/>
      <c r="B300" s="8"/>
      <c r="C300" s="8"/>
      <c r="D300" s="8"/>
      <c r="E300" s="8"/>
      <c r="F300" s="8"/>
      <c r="G300" s="8"/>
      <c r="H300" s="8"/>
      <c r="I300" s="16"/>
      <c r="J300" s="22">
        <f>J299*H299</f>
        <v>945</v>
      </c>
      <c r="K300" s="22">
        <f>K299*H299</f>
        <v>2160</v>
      </c>
      <c r="L300" s="22">
        <f>J300+K300</f>
        <v>3105</v>
      </c>
    </row>
    <row r="301" spans="1:12" ht="9" customHeight="1" x14ac:dyDescent="0.2">
      <c r="A301" s="5" t="s">
        <v>161</v>
      </c>
      <c r="B301" s="6" t="s">
        <v>264</v>
      </c>
      <c r="H301" s="5" t="s">
        <v>265</v>
      </c>
      <c r="I301" s="5" t="s">
        <v>138</v>
      </c>
      <c r="J301" s="21">
        <v>39</v>
      </c>
      <c r="K301" s="22">
        <v>175</v>
      </c>
      <c r="L301" s="9"/>
    </row>
    <row r="302" spans="1:12" ht="9" customHeight="1" x14ac:dyDescent="0.2">
      <c r="J302" s="21">
        <f>J301*H301</f>
        <v>1248</v>
      </c>
      <c r="K302" s="22">
        <f>K301*H301</f>
        <v>5600</v>
      </c>
      <c r="L302" s="22">
        <f>J302+K302</f>
        <v>6848</v>
      </c>
    </row>
    <row r="303" spans="1:12" ht="9" customHeight="1" x14ac:dyDescent="0.2">
      <c r="A303" s="5" t="s">
        <v>164</v>
      </c>
      <c r="B303" s="6" t="s">
        <v>147</v>
      </c>
      <c r="H303" s="5" t="s">
        <v>266</v>
      </c>
      <c r="I303" s="5" t="s">
        <v>18</v>
      </c>
      <c r="J303" s="21">
        <v>5.5</v>
      </c>
      <c r="K303" s="22">
        <v>15</v>
      </c>
      <c r="L303" s="9"/>
    </row>
    <row r="304" spans="1:12" ht="9" customHeight="1" x14ac:dyDescent="0.2">
      <c r="J304" s="21">
        <f>J303*H303</f>
        <v>844.25</v>
      </c>
      <c r="K304" s="22">
        <f>K303*H303</f>
        <v>2302.5</v>
      </c>
      <c r="L304" s="22">
        <f>J304+K304</f>
        <v>3146.75</v>
      </c>
    </row>
    <row r="305" spans="1:12" ht="9" customHeight="1" x14ac:dyDescent="0.2">
      <c r="A305" s="5" t="s">
        <v>167</v>
      </c>
      <c r="B305" s="6" t="s">
        <v>150</v>
      </c>
      <c r="H305" s="5" t="s">
        <v>267</v>
      </c>
      <c r="I305" s="5" t="s">
        <v>9</v>
      </c>
      <c r="J305" s="21">
        <v>2.81</v>
      </c>
      <c r="K305" s="22">
        <v>7.59</v>
      </c>
      <c r="L305" s="9"/>
    </row>
    <row r="306" spans="1:12" ht="9" customHeight="1" x14ac:dyDescent="0.2">
      <c r="J306" s="21">
        <f>J305*H305</f>
        <v>67.44</v>
      </c>
      <c r="K306" s="22">
        <f>K305*H305</f>
        <v>182.16</v>
      </c>
      <c r="L306" s="22">
        <f>J306+K306</f>
        <v>249.6</v>
      </c>
    </row>
    <row r="307" spans="1:12" ht="9" customHeight="1" x14ac:dyDescent="0.2">
      <c r="A307" s="5" t="s">
        <v>170</v>
      </c>
      <c r="B307" s="6" t="s">
        <v>153</v>
      </c>
      <c r="H307" s="5" t="s">
        <v>268</v>
      </c>
      <c r="I307" s="5" t="s">
        <v>18</v>
      </c>
      <c r="J307" s="21">
        <v>5.74</v>
      </c>
      <c r="K307" s="22">
        <v>14.04</v>
      </c>
      <c r="L307" s="9"/>
    </row>
    <row r="308" spans="1:12" ht="9" customHeight="1" x14ac:dyDescent="0.2">
      <c r="J308" s="21">
        <f>J307*H307</f>
        <v>671.00600000000009</v>
      </c>
      <c r="K308" s="22">
        <f>K307*H307</f>
        <v>1641.2760000000001</v>
      </c>
      <c r="L308" s="22">
        <f>J308+K308</f>
        <v>2312.2820000000002</v>
      </c>
    </row>
    <row r="309" spans="1:12" ht="9" customHeight="1" x14ac:dyDescent="0.2">
      <c r="A309" s="5" t="s">
        <v>173</v>
      </c>
      <c r="B309" s="6" t="s">
        <v>156</v>
      </c>
      <c r="H309" s="5" t="s">
        <v>269</v>
      </c>
      <c r="I309" s="5" t="s">
        <v>9</v>
      </c>
      <c r="J309" s="21">
        <v>2.9</v>
      </c>
      <c r="K309" s="22">
        <v>8.5</v>
      </c>
      <c r="L309" s="9"/>
    </row>
    <row r="310" spans="1:12" ht="9" customHeight="1" x14ac:dyDescent="0.2">
      <c r="J310" s="21">
        <f>J309*H309</f>
        <v>104.39999999999999</v>
      </c>
      <c r="K310" s="22">
        <f>K309*H309</f>
        <v>306</v>
      </c>
      <c r="L310" s="22">
        <f>J310+K310</f>
        <v>410.4</v>
      </c>
    </row>
    <row r="311" spans="1:12" ht="9" customHeight="1" x14ac:dyDescent="0.2">
      <c r="A311" s="5" t="s">
        <v>176</v>
      </c>
      <c r="B311" s="6" t="s">
        <v>159</v>
      </c>
      <c r="H311" s="5" t="s">
        <v>270</v>
      </c>
      <c r="I311" s="5" t="s">
        <v>9</v>
      </c>
      <c r="J311" s="21">
        <v>16.2</v>
      </c>
      <c r="K311" s="22">
        <v>16</v>
      </c>
      <c r="L311" s="9"/>
    </row>
    <row r="312" spans="1:12" ht="9" customHeight="1" x14ac:dyDescent="0.2">
      <c r="J312" s="21">
        <f>J311*H311</f>
        <v>1198.8</v>
      </c>
      <c r="K312" s="22">
        <f>K311*H311</f>
        <v>1184</v>
      </c>
      <c r="L312" s="22">
        <f>J312+K312</f>
        <v>2382.8000000000002</v>
      </c>
    </row>
    <row r="313" spans="1:12" ht="9" customHeight="1" x14ac:dyDescent="0.2">
      <c r="A313" s="5" t="s">
        <v>178</v>
      </c>
      <c r="B313" s="6" t="s">
        <v>162</v>
      </c>
      <c r="H313" s="5" t="s">
        <v>271</v>
      </c>
      <c r="I313" s="5" t="s">
        <v>9</v>
      </c>
      <c r="J313" s="21">
        <v>2.9</v>
      </c>
      <c r="K313" s="22">
        <v>3.8</v>
      </c>
      <c r="L313" s="9"/>
    </row>
    <row r="314" spans="1:12" ht="9" customHeight="1" x14ac:dyDescent="0.2">
      <c r="J314" s="21">
        <f>J313*H313</f>
        <v>1798</v>
      </c>
      <c r="K314" s="22">
        <f>K313*H313</f>
        <v>2356</v>
      </c>
      <c r="L314" s="22">
        <f>J314+K314</f>
        <v>4154</v>
      </c>
    </row>
    <row r="315" spans="1:12" ht="9" customHeight="1" x14ac:dyDescent="0.2">
      <c r="A315" s="5" t="s">
        <v>180</v>
      </c>
      <c r="B315" s="6" t="s">
        <v>165</v>
      </c>
      <c r="H315" s="5" t="s">
        <v>166</v>
      </c>
      <c r="I315" s="5" t="s">
        <v>18</v>
      </c>
      <c r="J315" s="21">
        <v>8.6999999999999993</v>
      </c>
      <c r="K315" s="22">
        <v>4.9000000000000004</v>
      </c>
      <c r="L315" s="9"/>
    </row>
    <row r="316" spans="1:12" ht="9" customHeight="1" x14ac:dyDescent="0.2">
      <c r="A316" s="8"/>
      <c r="B316" s="8"/>
      <c r="C316" s="8"/>
      <c r="J316" s="21">
        <f>J315*H315</f>
        <v>3479.9999999999995</v>
      </c>
      <c r="K316" s="22">
        <f>K315*H315</f>
        <v>1960.0000000000002</v>
      </c>
      <c r="L316" s="22">
        <f>J316+K316</f>
        <v>5440</v>
      </c>
    </row>
    <row r="317" spans="1:12" ht="9" customHeight="1" x14ac:dyDescent="0.2">
      <c r="A317" s="10" t="s">
        <v>182</v>
      </c>
      <c r="B317" s="14" t="s">
        <v>168</v>
      </c>
      <c r="C317" s="8"/>
      <c r="H317" s="5" t="s">
        <v>272</v>
      </c>
      <c r="I317" s="5" t="s">
        <v>18</v>
      </c>
      <c r="J317" s="21">
        <v>6.5</v>
      </c>
      <c r="K317" s="22">
        <v>4.9000000000000004</v>
      </c>
      <c r="L317" s="9"/>
    </row>
    <row r="318" spans="1:12" ht="9" customHeight="1" x14ac:dyDescent="0.2">
      <c r="A318" s="8"/>
      <c r="B318" s="8"/>
      <c r="C318" s="8"/>
      <c r="J318" s="21">
        <f>J317*H317</f>
        <v>3120</v>
      </c>
      <c r="K318" s="22">
        <f>K317*H317</f>
        <v>2352</v>
      </c>
      <c r="L318" s="22">
        <f>J318+K318</f>
        <v>5472</v>
      </c>
    </row>
    <row r="319" spans="1:12" ht="9" customHeight="1" x14ac:dyDescent="0.2">
      <c r="A319" s="10" t="s">
        <v>184</v>
      </c>
      <c r="B319" s="14" t="s">
        <v>171</v>
      </c>
      <c r="C319" s="8"/>
      <c r="H319" s="5" t="s">
        <v>273</v>
      </c>
      <c r="I319" s="5" t="s">
        <v>18</v>
      </c>
      <c r="J319" s="21">
        <v>4.9000000000000004</v>
      </c>
      <c r="K319" s="22">
        <v>4.9000000000000004</v>
      </c>
      <c r="L319" s="9"/>
    </row>
    <row r="320" spans="1:12" ht="9" customHeight="1" x14ac:dyDescent="0.2">
      <c r="A320" s="8"/>
      <c r="B320" s="8"/>
      <c r="C320" s="8"/>
      <c r="J320" s="21">
        <f>J319*H319</f>
        <v>3822.0000000000005</v>
      </c>
      <c r="K320" s="22">
        <f>K319*H319</f>
        <v>3822.0000000000005</v>
      </c>
      <c r="L320" s="22">
        <f>J320+K320</f>
        <v>7644.0000000000009</v>
      </c>
    </row>
    <row r="321" spans="1:12" ht="9" customHeight="1" x14ac:dyDescent="0.2">
      <c r="A321" s="10" t="s">
        <v>186</v>
      </c>
      <c r="B321" s="14" t="s">
        <v>174</v>
      </c>
      <c r="C321" s="8"/>
      <c r="H321" s="5" t="s">
        <v>166</v>
      </c>
      <c r="I321" s="5" t="s">
        <v>18</v>
      </c>
      <c r="J321" s="21">
        <v>3.7</v>
      </c>
      <c r="K321" s="22">
        <v>4.9000000000000004</v>
      </c>
      <c r="L321" s="9"/>
    </row>
    <row r="322" spans="1:12" ht="9" customHeight="1" x14ac:dyDescent="0.2">
      <c r="J322" s="21">
        <f>J321*H321</f>
        <v>1480</v>
      </c>
      <c r="K322" s="22">
        <f>K321*H321</f>
        <v>1960.0000000000002</v>
      </c>
      <c r="L322" s="22">
        <f>J322+K322</f>
        <v>3440</v>
      </c>
    </row>
    <row r="323" spans="1:12" ht="9" customHeight="1" x14ac:dyDescent="0.2">
      <c r="A323" s="5" t="s">
        <v>189</v>
      </c>
      <c r="B323" s="6" t="s">
        <v>274</v>
      </c>
      <c r="H323" s="5" t="s">
        <v>8</v>
      </c>
      <c r="I323" s="5" t="s">
        <v>9</v>
      </c>
      <c r="J323" s="21">
        <v>290</v>
      </c>
      <c r="K323" s="22">
        <v>175</v>
      </c>
      <c r="L323" s="9"/>
    </row>
    <row r="324" spans="1:12" ht="9" customHeight="1" x14ac:dyDescent="0.2">
      <c r="J324" s="21">
        <f>H323*J323</f>
        <v>290</v>
      </c>
      <c r="K324" s="22">
        <f>H323*K323</f>
        <v>175</v>
      </c>
      <c r="L324" s="22">
        <f>J324+K324</f>
        <v>465</v>
      </c>
    </row>
    <row r="325" spans="1:12" ht="9" customHeight="1" x14ac:dyDescent="0.2">
      <c r="A325" s="5" t="s">
        <v>191</v>
      </c>
      <c r="B325" s="6" t="s">
        <v>177</v>
      </c>
      <c r="H325" s="5" t="s">
        <v>33</v>
      </c>
      <c r="I325" s="5" t="s">
        <v>9</v>
      </c>
      <c r="J325" s="21">
        <v>450</v>
      </c>
      <c r="K325" s="22">
        <v>175</v>
      </c>
      <c r="L325" s="9"/>
    </row>
    <row r="326" spans="1:12" ht="9" customHeight="1" x14ac:dyDescent="0.2">
      <c r="J326" s="21">
        <f>J325*H325</f>
        <v>900</v>
      </c>
      <c r="K326" s="22">
        <f>K325*H325</f>
        <v>350</v>
      </c>
      <c r="L326" s="22">
        <f>J326+K326</f>
        <v>1250</v>
      </c>
    </row>
    <row r="327" spans="1:12" ht="9" customHeight="1" x14ac:dyDescent="0.2">
      <c r="A327" s="5" t="s">
        <v>192</v>
      </c>
      <c r="B327" s="6" t="s">
        <v>179</v>
      </c>
      <c r="H327" s="5" t="s">
        <v>16</v>
      </c>
      <c r="I327" s="5" t="s">
        <v>9</v>
      </c>
      <c r="J327" s="21">
        <v>72</v>
      </c>
      <c r="K327" s="22">
        <v>80</v>
      </c>
      <c r="L327" s="9"/>
    </row>
    <row r="328" spans="1:12" ht="9" customHeight="1" x14ac:dyDescent="0.2">
      <c r="J328" s="21">
        <f>J327*H327</f>
        <v>288</v>
      </c>
      <c r="K328" s="22">
        <f>K327*H327</f>
        <v>320</v>
      </c>
      <c r="L328" s="22">
        <f>J328+K328</f>
        <v>608</v>
      </c>
    </row>
    <row r="329" spans="1:12" ht="9" customHeight="1" x14ac:dyDescent="0.2">
      <c r="A329" s="5" t="s">
        <v>193</v>
      </c>
      <c r="B329" s="6" t="s">
        <v>181</v>
      </c>
      <c r="H329" s="5" t="s">
        <v>33</v>
      </c>
      <c r="I329" s="5" t="s">
        <v>9</v>
      </c>
      <c r="J329" s="21">
        <v>112</v>
      </c>
      <c r="K329" s="22">
        <v>45</v>
      </c>
      <c r="L329" s="9"/>
    </row>
    <row r="330" spans="1:12" ht="9" customHeight="1" x14ac:dyDescent="0.2">
      <c r="J330" s="21">
        <f>J329*H329</f>
        <v>224</v>
      </c>
      <c r="K330" s="22">
        <f>K329*H329</f>
        <v>90</v>
      </c>
      <c r="L330" s="22">
        <f>J330+K330</f>
        <v>314</v>
      </c>
    </row>
    <row r="331" spans="1:12" ht="9" customHeight="1" x14ac:dyDescent="0.2">
      <c r="A331" s="5" t="s">
        <v>195</v>
      </c>
      <c r="B331" s="6" t="s">
        <v>275</v>
      </c>
      <c r="H331" s="5" t="s">
        <v>8</v>
      </c>
      <c r="I331" s="5" t="s">
        <v>9</v>
      </c>
      <c r="J331" s="21">
        <v>570</v>
      </c>
      <c r="K331" s="22">
        <v>150</v>
      </c>
      <c r="L331" s="9"/>
    </row>
    <row r="332" spans="1:12" ht="9" customHeight="1" x14ac:dyDescent="0.2">
      <c r="J332" s="21">
        <f>J331*H331</f>
        <v>570</v>
      </c>
      <c r="K332" s="22">
        <f>K331*H331</f>
        <v>150</v>
      </c>
      <c r="L332" s="22">
        <f>J332+K332</f>
        <v>720</v>
      </c>
    </row>
    <row r="333" spans="1:12" ht="9" customHeight="1" x14ac:dyDescent="0.2">
      <c r="A333" s="5" t="s">
        <v>198</v>
      </c>
      <c r="B333" s="6" t="s">
        <v>183</v>
      </c>
      <c r="H333" s="5" t="s">
        <v>20</v>
      </c>
      <c r="I333" s="5" t="s">
        <v>9</v>
      </c>
      <c r="J333" s="21">
        <v>25</v>
      </c>
      <c r="K333" s="22">
        <v>45</v>
      </c>
      <c r="L333" s="9"/>
    </row>
    <row r="334" spans="1:12" ht="9" customHeight="1" x14ac:dyDescent="0.2">
      <c r="J334" s="21">
        <f>J333*H333</f>
        <v>250</v>
      </c>
      <c r="K334" s="22">
        <f>K333*H333</f>
        <v>450</v>
      </c>
      <c r="L334" s="22">
        <f>J334+K334</f>
        <v>700</v>
      </c>
    </row>
    <row r="335" spans="1:12" ht="9" customHeight="1" x14ac:dyDescent="0.2">
      <c r="A335" s="5" t="s">
        <v>200</v>
      </c>
      <c r="B335" s="6" t="s">
        <v>185</v>
      </c>
      <c r="H335" s="5" t="s">
        <v>22</v>
      </c>
      <c r="I335" s="5" t="s">
        <v>9</v>
      </c>
      <c r="J335" s="21">
        <v>21</v>
      </c>
      <c r="K335" s="22">
        <v>45</v>
      </c>
      <c r="L335" s="9"/>
    </row>
    <row r="336" spans="1:12" ht="9" customHeight="1" x14ac:dyDescent="0.2">
      <c r="J336" s="21">
        <f>J335*H335</f>
        <v>252</v>
      </c>
      <c r="K336" s="22">
        <f>K335*H335</f>
        <v>540</v>
      </c>
      <c r="L336" s="22">
        <f>J336+K336</f>
        <v>792</v>
      </c>
    </row>
    <row r="337" spans="1:12" ht="9" customHeight="1" x14ac:dyDescent="0.2">
      <c r="A337" s="5" t="s">
        <v>203</v>
      </c>
      <c r="B337" s="6" t="s">
        <v>187</v>
      </c>
      <c r="H337" s="5" t="s">
        <v>115</v>
      </c>
      <c r="I337" s="5" t="s">
        <v>9</v>
      </c>
      <c r="J337" s="21">
        <v>18</v>
      </c>
      <c r="K337" s="22">
        <v>45</v>
      </c>
      <c r="L337" s="9"/>
    </row>
    <row r="338" spans="1:12" ht="9" customHeight="1" x14ac:dyDescent="0.2">
      <c r="J338" s="21">
        <f>J337*H337</f>
        <v>144</v>
      </c>
      <c r="K338" s="22">
        <f>K337*H337</f>
        <v>360</v>
      </c>
      <c r="L338" s="22">
        <f>J338+K338</f>
        <v>504</v>
      </c>
    </row>
    <row r="339" spans="1:12" ht="9" customHeight="1" x14ac:dyDescent="0.2">
      <c r="A339" s="5" t="s">
        <v>205</v>
      </c>
      <c r="B339" s="6" t="s">
        <v>190</v>
      </c>
      <c r="H339" s="5" t="s">
        <v>22</v>
      </c>
      <c r="I339" s="5" t="s">
        <v>9</v>
      </c>
      <c r="J339" s="21">
        <v>142</v>
      </c>
      <c r="K339" s="22">
        <v>80</v>
      </c>
      <c r="L339" s="9"/>
    </row>
    <row r="340" spans="1:12" ht="9" customHeight="1" x14ac:dyDescent="0.2">
      <c r="A340" s="8"/>
      <c r="B340" s="8"/>
      <c r="C340" s="8"/>
      <c r="J340" s="21">
        <f>J339*H339</f>
        <v>1704</v>
      </c>
      <c r="K340" s="22">
        <f>K339*H339</f>
        <v>960</v>
      </c>
      <c r="L340" s="22">
        <f>J340+K340</f>
        <v>2664</v>
      </c>
    </row>
    <row r="341" spans="1:12" ht="9" customHeight="1" x14ac:dyDescent="0.2">
      <c r="A341" s="10" t="s">
        <v>207</v>
      </c>
      <c r="B341" s="14" t="s">
        <v>65</v>
      </c>
      <c r="C341" s="8"/>
      <c r="H341" s="5" t="s">
        <v>276</v>
      </c>
      <c r="I341" s="5" t="s">
        <v>14</v>
      </c>
      <c r="J341" s="21">
        <v>75</v>
      </c>
      <c r="K341" s="22">
        <v>74</v>
      </c>
      <c r="L341" s="9"/>
    </row>
    <row r="342" spans="1:12" ht="9" customHeight="1" x14ac:dyDescent="0.2">
      <c r="A342" s="8"/>
      <c r="B342" s="8"/>
      <c r="C342" s="8"/>
      <c r="J342" s="21">
        <f>J341*H341</f>
        <v>2646</v>
      </c>
      <c r="K342" s="22">
        <f>K341*H341</f>
        <v>2610.7200000000003</v>
      </c>
      <c r="L342" s="22">
        <f>J342+K342</f>
        <v>5256.72</v>
      </c>
    </row>
    <row r="343" spans="1:12" ht="9" customHeight="1" x14ac:dyDescent="0.2">
      <c r="A343" s="10" t="s">
        <v>210</v>
      </c>
      <c r="B343" s="14" t="s">
        <v>196</v>
      </c>
      <c r="C343" s="8"/>
      <c r="H343" s="5" t="s">
        <v>277</v>
      </c>
      <c r="I343" s="5" t="s">
        <v>14</v>
      </c>
      <c r="J343" s="21">
        <v>8.9</v>
      </c>
      <c r="K343" s="22">
        <v>12</v>
      </c>
      <c r="L343" s="9"/>
    </row>
    <row r="344" spans="1:12" ht="9" customHeight="1" x14ac:dyDescent="0.2">
      <c r="A344" s="8"/>
      <c r="B344" s="8"/>
      <c r="C344" s="8"/>
      <c r="J344" s="21">
        <f>J343*H343</f>
        <v>627.98400000000004</v>
      </c>
      <c r="K344" s="22">
        <f>K343*H343</f>
        <v>846.72</v>
      </c>
      <c r="L344" s="22">
        <f>J344+K344</f>
        <v>1474.7040000000002</v>
      </c>
    </row>
    <row r="345" spans="1:12" ht="9" customHeight="1" x14ac:dyDescent="0.2">
      <c r="A345" s="10" t="s">
        <v>212</v>
      </c>
      <c r="B345" s="14" t="s">
        <v>199</v>
      </c>
      <c r="C345" s="8"/>
      <c r="H345" s="5" t="s">
        <v>277</v>
      </c>
      <c r="I345" s="5" t="s">
        <v>14</v>
      </c>
      <c r="J345" s="21">
        <v>5.9</v>
      </c>
      <c r="K345" s="22">
        <v>25</v>
      </c>
      <c r="L345" s="9"/>
    </row>
    <row r="346" spans="1:12" ht="9" customHeight="1" x14ac:dyDescent="0.2">
      <c r="A346" s="8"/>
      <c r="B346" s="8"/>
      <c r="C346" s="8"/>
      <c r="J346" s="21">
        <f>J345*H345</f>
        <v>416.30400000000003</v>
      </c>
      <c r="K346" s="22">
        <f>K345*H345</f>
        <v>1764</v>
      </c>
      <c r="L346" s="22">
        <f>J346+K346</f>
        <v>2180.3040000000001</v>
      </c>
    </row>
    <row r="347" spans="1:12" ht="9" customHeight="1" x14ac:dyDescent="0.2">
      <c r="A347" s="10" t="s">
        <v>214</v>
      </c>
      <c r="B347" s="14" t="s">
        <v>201</v>
      </c>
      <c r="C347" s="8"/>
      <c r="H347" s="5" t="s">
        <v>87</v>
      </c>
      <c r="I347" s="5" t="s">
        <v>18</v>
      </c>
      <c r="J347" s="21">
        <v>3.57</v>
      </c>
      <c r="K347" s="22">
        <v>16.489999999999998</v>
      </c>
      <c r="L347" s="9"/>
    </row>
    <row r="348" spans="1:12" ht="9" customHeight="1" x14ac:dyDescent="0.2">
      <c r="A348" s="8"/>
      <c r="B348" s="8"/>
      <c r="C348" s="8"/>
      <c r="J348" s="21">
        <f>J347*H347</f>
        <v>39.269999999999996</v>
      </c>
      <c r="K348" s="22">
        <f>K347*H347</f>
        <v>181.39</v>
      </c>
      <c r="L348" s="22">
        <f>J348+K348</f>
        <v>220.65999999999997</v>
      </c>
    </row>
    <row r="349" spans="1:12" ht="9" customHeight="1" x14ac:dyDescent="0.2">
      <c r="A349" s="10" t="s">
        <v>217</v>
      </c>
      <c r="B349" s="14" t="s">
        <v>204</v>
      </c>
      <c r="C349" s="8"/>
      <c r="H349" s="5" t="s">
        <v>33</v>
      </c>
      <c r="I349" s="5" t="s">
        <v>9</v>
      </c>
      <c r="J349" s="21">
        <v>110</v>
      </c>
      <c r="K349" s="22">
        <v>35</v>
      </c>
      <c r="L349" s="9"/>
    </row>
    <row r="350" spans="1:12" ht="9" customHeight="1" x14ac:dyDescent="0.2">
      <c r="A350" s="8"/>
      <c r="B350" s="8"/>
      <c r="C350" s="8"/>
      <c r="J350" s="21">
        <f>J349*H349</f>
        <v>220</v>
      </c>
      <c r="K350" s="22">
        <f>K349*H349</f>
        <v>70</v>
      </c>
      <c r="L350" s="22">
        <f>J350+K350</f>
        <v>290</v>
      </c>
    </row>
    <row r="351" spans="1:12" ht="9" customHeight="1" x14ac:dyDescent="0.2">
      <c r="A351" s="10" t="s">
        <v>219</v>
      </c>
      <c r="B351" s="14" t="s">
        <v>206</v>
      </c>
      <c r="C351" s="8"/>
      <c r="H351" s="5" t="s">
        <v>278</v>
      </c>
      <c r="I351" s="5" t="s">
        <v>9</v>
      </c>
      <c r="J351" s="21">
        <v>3</v>
      </c>
      <c r="K351" s="22">
        <v>8.58</v>
      </c>
      <c r="L351" s="9"/>
    </row>
    <row r="352" spans="1:12" ht="9" customHeight="1" x14ac:dyDescent="0.2">
      <c r="A352" s="8"/>
      <c r="B352" s="8"/>
      <c r="C352" s="8"/>
      <c r="J352" s="21">
        <f>J351*H351</f>
        <v>27</v>
      </c>
      <c r="K352" s="22">
        <f>K351*H351</f>
        <v>77.22</v>
      </c>
      <c r="L352" s="22">
        <f>J352+K352</f>
        <v>104.22</v>
      </c>
    </row>
    <row r="353" spans="1:12" ht="9" customHeight="1" x14ac:dyDescent="0.2">
      <c r="A353" s="5" t="s">
        <v>221</v>
      </c>
      <c r="B353" s="6" t="s">
        <v>208</v>
      </c>
      <c r="H353" s="5" t="s">
        <v>16</v>
      </c>
      <c r="I353" s="5" t="s">
        <v>9</v>
      </c>
      <c r="J353" s="21">
        <v>4.1900000000000004</v>
      </c>
      <c r="K353" s="22">
        <v>8.58</v>
      </c>
      <c r="L353" s="9"/>
    </row>
    <row r="354" spans="1:12" ht="9" customHeight="1" x14ac:dyDescent="0.2">
      <c r="J354" s="21">
        <f>J353*H353</f>
        <v>16.760000000000002</v>
      </c>
      <c r="K354" s="22">
        <f>K353*H353</f>
        <v>34.32</v>
      </c>
      <c r="L354" s="22">
        <f>J354+K354</f>
        <v>51.08</v>
      </c>
    </row>
    <row r="355" spans="1:12" ht="9" customHeight="1" x14ac:dyDescent="0.2">
      <c r="A355" s="5" t="s">
        <v>223</v>
      </c>
      <c r="B355" s="6" t="s">
        <v>211</v>
      </c>
      <c r="H355" s="5" t="s">
        <v>115</v>
      </c>
      <c r="I355" s="5" t="s">
        <v>18</v>
      </c>
      <c r="J355" s="21">
        <v>6.32</v>
      </c>
      <c r="K355" s="22">
        <v>6.69</v>
      </c>
      <c r="L355" s="9"/>
    </row>
    <row r="356" spans="1:12" ht="9" customHeight="1" x14ac:dyDescent="0.2">
      <c r="J356" s="21">
        <f>J355*H355</f>
        <v>50.56</v>
      </c>
      <c r="K356" s="22">
        <f>K355*H355</f>
        <v>53.52</v>
      </c>
      <c r="L356" s="22">
        <f>J356+K356</f>
        <v>104.08000000000001</v>
      </c>
    </row>
    <row r="357" spans="1:12" ht="9" customHeight="1" x14ac:dyDescent="0.2">
      <c r="A357" s="5" t="s">
        <v>224</v>
      </c>
      <c r="B357" s="6" t="s">
        <v>213</v>
      </c>
      <c r="H357" s="5" t="s">
        <v>16</v>
      </c>
      <c r="I357" s="5" t="s">
        <v>9</v>
      </c>
      <c r="J357" s="21">
        <v>7.96</v>
      </c>
      <c r="K357" s="22">
        <v>12.4</v>
      </c>
      <c r="L357" s="9"/>
    </row>
    <row r="358" spans="1:12" ht="9" customHeight="1" x14ac:dyDescent="0.2">
      <c r="J358" s="21">
        <f>J357*H357</f>
        <v>31.84</v>
      </c>
      <c r="K358" s="22">
        <f>K357*H357</f>
        <v>49.6</v>
      </c>
      <c r="L358" s="22">
        <f>J358+K358</f>
        <v>81.44</v>
      </c>
    </row>
    <row r="359" spans="1:12" ht="9" customHeight="1" x14ac:dyDescent="0.2">
      <c r="A359" s="5" t="s">
        <v>226</v>
      </c>
      <c r="B359" s="6" t="s">
        <v>215</v>
      </c>
      <c r="H359" s="5" t="s">
        <v>96</v>
      </c>
      <c r="I359" s="5" t="s">
        <v>18</v>
      </c>
      <c r="J359" s="21">
        <v>6.46</v>
      </c>
      <c r="K359" s="22">
        <v>14.27</v>
      </c>
      <c r="L359" s="9"/>
    </row>
    <row r="360" spans="1:12" ht="9" customHeight="1" x14ac:dyDescent="0.2">
      <c r="J360" s="21">
        <f>J359*H359</f>
        <v>38.76</v>
      </c>
      <c r="K360" s="22">
        <f>K359*H359</f>
        <v>85.62</v>
      </c>
      <c r="L360" s="22">
        <f>J360+K360</f>
        <v>124.38</v>
      </c>
    </row>
    <row r="361" spans="1:12" ht="9" customHeight="1" x14ac:dyDescent="0.2">
      <c r="A361" s="5" t="s">
        <v>228</v>
      </c>
      <c r="B361" s="6" t="s">
        <v>218</v>
      </c>
      <c r="H361" s="5" t="s">
        <v>33</v>
      </c>
      <c r="I361" s="5" t="s">
        <v>9</v>
      </c>
      <c r="J361" s="21">
        <v>30.78</v>
      </c>
      <c r="K361" s="22">
        <v>19.98</v>
      </c>
      <c r="L361" s="9"/>
    </row>
    <row r="362" spans="1:12" ht="9" customHeight="1" x14ac:dyDescent="0.2">
      <c r="J362" s="21">
        <f>J361*H361</f>
        <v>61.56</v>
      </c>
      <c r="K362" s="22">
        <f>K361*H361</f>
        <v>39.96</v>
      </c>
      <c r="L362" s="22">
        <f>J362+K362</f>
        <v>101.52000000000001</v>
      </c>
    </row>
    <row r="363" spans="1:12" ht="9" customHeight="1" x14ac:dyDescent="0.2">
      <c r="A363" s="5" t="s">
        <v>229</v>
      </c>
      <c r="B363" s="6" t="s">
        <v>220</v>
      </c>
      <c r="H363" s="5" t="s">
        <v>8</v>
      </c>
      <c r="I363" s="5" t="s">
        <v>9</v>
      </c>
      <c r="J363" s="21">
        <v>980</v>
      </c>
      <c r="K363" s="22">
        <v>280</v>
      </c>
      <c r="L363" s="9"/>
    </row>
    <row r="364" spans="1:12" ht="9" customHeight="1" x14ac:dyDescent="0.2">
      <c r="J364" s="21">
        <f>J363*H363</f>
        <v>980</v>
      </c>
      <c r="K364" s="22">
        <f>K363*H363</f>
        <v>280</v>
      </c>
      <c r="L364" s="22">
        <f>J364+K364</f>
        <v>1260</v>
      </c>
    </row>
    <row r="365" spans="1:12" ht="9" customHeight="1" x14ac:dyDescent="0.2">
      <c r="A365" s="5" t="s">
        <v>230</v>
      </c>
      <c r="B365" s="6" t="s">
        <v>279</v>
      </c>
      <c r="H365" s="5" t="s">
        <v>8</v>
      </c>
      <c r="I365" s="5" t="s">
        <v>9</v>
      </c>
      <c r="J365" s="21">
        <v>1520</v>
      </c>
      <c r="K365" s="22">
        <v>280</v>
      </c>
      <c r="L365" s="9"/>
    </row>
    <row r="366" spans="1:12" ht="9" customHeight="1" x14ac:dyDescent="0.2">
      <c r="J366" s="21">
        <f>J365*H365</f>
        <v>1520</v>
      </c>
      <c r="K366" s="22">
        <f>K365*H365</f>
        <v>280</v>
      </c>
      <c r="L366" s="22">
        <f>J366+K366</f>
        <v>1800</v>
      </c>
    </row>
    <row r="367" spans="1:12" ht="9" customHeight="1" x14ac:dyDescent="0.2">
      <c r="A367" s="5" t="s">
        <v>231</v>
      </c>
      <c r="B367" s="6" t="s">
        <v>280</v>
      </c>
      <c r="H367" s="5" t="s">
        <v>8</v>
      </c>
      <c r="I367" s="5" t="s">
        <v>9</v>
      </c>
      <c r="J367" s="21">
        <v>1200</v>
      </c>
      <c r="K367" s="22">
        <v>180</v>
      </c>
      <c r="L367" s="9"/>
    </row>
    <row r="368" spans="1:12" ht="9" customHeight="1" x14ac:dyDescent="0.2">
      <c r="J368" s="21">
        <f>J367*H367</f>
        <v>1200</v>
      </c>
      <c r="K368" s="22">
        <f>K367*H367</f>
        <v>180</v>
      </c>
      <c r="L368" s="22">
        <f>J368+K368</f>
        <v>1380</v>
      </c>
    </row>
    <row r="369" spans="1:12" ht="9" customHeight="1" x14ac:dyDescent="0.2">
      <c r="A369" s="5" t="s">
        <v>232</v>
      </c>
      <c r="B369" s="6" t="s">
        <v>222</v>
      </c>
      <c r="H369" s="5" t="s">
        <v>8</v>
      </c>
      <c r="I369" s="5" t="s">
        <v>9</v>
      </c>
      <c r="J369" s="21">
        <v>1260</v>
      </c>
      <c r="K369" s="22">
        <v>114</v>
      </c>
      <c r="L369" s="9"/>
    </row>
    <row r="370" spans="1:12" ht="9" customHeight="1" x14ac:dyDescent="0.2">
      <c r="J370" s="21">
        <f>J369*H369</f>
        <v>1260</v>
      </c>
      <c r="K370" s="22">
        <v>160</v>
      </c>
      <c r="L370" s="22">
        <f>J370+K370</f>
        <v>1420</v>
      </c>
    </row>
    <row r="371" spans="1:12" ht="9" customHeight="1" x14ac:dyDescent="0.2">
      <c r="A371" s="5" t="s">
        <v>281</v>
      </c>
      <c r="B371" s="6" t="s">
        <v>225</v>
      </c>
      <c r="H371" s="5" t="s">
        <v>8</v>
      </c>
      <c r="I371" s="5" t="s">
        <v>9</v>
      </c>
      <c r="J371" s="21">
        <v>185.69</v>
      </c>
      <c r="K371" s="22">
        <v>27.6</v>
      </c>
      <c r="L371" s="9"/>
    </row>
    <row r="372" spans="1:12" ht="9" customHeight="1" x14ac:dyDescent="0.2">
      <c r="J372" s="21">
        <f>J371*H371</f>
        <v>185.69</v>
      </c>
      <c r="K372" s="22">
        <f>K371*H371</f>
        <v>27.6</v>
      </c>
      <c r="L372" s="22">
        <f>J372+K372</f>
        <v>213.29</v>
      </c>
    </row>
    <row r="373" spans="1:12" ht="9" customHeight="1" x14ac:dyDescent="0.2">
      <c r="A373" s="5" t="s">
        <v>282</v>
      </c>
      <c r="B373" s="6" t="s">
        <v>283</v>
      </c>
      <c r="H373" s="5" t="s">
        <v>284</v>
      </c>
      <c r="I373" s="5" t="s">
        <v>14</v>
      </c>
      <c r="J373" s="21">
        <v>35</v>
      </c>
      <c r="K373" s="22">
        <v>82</v>
      </c>
      <c r="L373" s="9"/>
    </row>
    <row r="374" spans="1:12" ht="9" customHeight="1" x14ac:dyDescent="0.2">
      <c r="J374" s="21">
        <f>J373*H373</f>
        <v>617.75</v>
      </c>
      <c r="K374" s="22">
        <f>K373*H373</f>
        <v>1447.3</v>
      </c>
      <c r="L374" s="22">
        <f>J374+K374</f>
        <v>2065.0500000000002</v>
      </c>
    </row>
    <row r="375" spans="1:12" ht="9" customHeight="1" x14ac:dyDescent="0.2">
      <c r="A375" s="5" t="s">
        <v>285</v>
      </c>
      <c r="B375" s="6" t="s">
        <v>286</v>
      </c>
      <c r="H375" s="5" t="s">
        <v>284</v>
      </c>
      <c r="I375" s="5" t="s">
        <v>14</v>
      </c>
      <c r="J375" s="21">
        <v>79</v>
      </c>
      <c r="K375" s="22">
        <v>25</v>
      </c>
      <c r="L375" s="9"/>
    </row>
    <row r="376" spans="1:12" ht="9" customHeight="1" x14ac:dyDescent="0.2">
      <c r="J376" s="21">
        <f>J375*H375</f>
        <v>1394.35</v>
      </c>
      <c r="K376" s="22">
        <f>K375*H375</f>
        <v>441.24999999999994</v>
      </c>
      <c r="L376" s="22">
        <f>J376+K376</f>
        <v>1835.6</v>
      </c>
    </row>
    <row r="377" spans="1:12" ht="9.6" customHeight="1" x14ac:dyDescent="0.2">
      <c r="A377" s="27" t="s">
        <v>336</v>
      </c>
      <c r="I377" s="2" t="s">
        <v>15</v>
      </c>
      <c r="J377" s="23">
        <f>J376+J374+J372+J370+J368+J366+J364+J362+J360+J358+J356+J354+J352+J350+J348+J346+J344+J342+J340+J338+J336+J334+J332+J330+J328+J326+J324+J322+J320+J318+J316+J314+J312+J310+J308+J306+J304+J302+J300+J298+J296+J294+J292+J290+J288+J286+J284+J282+J280+J278+J276+J274+J272+J270+J268+J266+J264+J262+J260+J258+J256+J254+J252+J250+J248+J246+J244+J242+J240+J238+J236+J234+J232+J230+J228</f>
        <v>83165.187000000005</v>
      </c>
      <c r="K377" s="23">
        <f>K376+K374+K372+K370+K368+K366+K364+K362+K360+K358+K356+K354+K352+K350+K348+K346+K344+K342+K340+K338+K336+K334+K332+K330+K328+K326+K324+K322+K320+K318+K316+K314+K312+K310+K308+K306+K304+K302+K300+K298+K296+K294+K292+K290+K288+K286+K284+K282+K280+K278+K276+K274+K272+K270+K268+K266+K264+K262+K260+K258+K256+K254+K252+K250+K248+K246+K244+K242+K240+K238+K236+K234+K232+K230+K228</f>
        <v>105078.39679999999</v>
      </c>
      <c r="L377" s="25">
        <f>L376+L374+L372+L370+L368+L366+L364+L362+L360+L358+L356+L354+L352+L350+L348+L346+L344+L342+L340+L338+L336+L334+L332+L330+L328+L326+L324+L322+L320+L318+L316+L314+L312+L310+L308+L306+L304+L302+L300+L298+L296+L294+L292+L290+L288+L286+L284+L282+L280+L278+L276+L274+L272+L270+L268+L266+L264+L262+L260+L258+L256+L254+L252+L250+L248+L246+L244+L242+L240+L238+L236+L234+L232+L230+L228</f>
        <v>188243.58380000008</v>
      </c>
    </row>
    <row r="378" spans="1:12" ht="9.4" customHeight="1" x14ac:dyDescent="0.2">
      <c r="A378" s="28" t="s">
        <v>337</v>
      </c>
      <c r="J378" s="17"/>
      <c r="K378" s="9"/>
      <c r="L378" s="9"/>
    </row>
    <row r="379" spans="1:12" ht="9" customHeight="1" x14ac:dyDescent="0.2">
      <c r="A379" s="5" t="s">
        <v>7</v>
      </c>
      <c r="B379" s="6" t="s">
        <v>287</v>
      </c>
      <c r="H379" s="5" t="s">
        <v>288</v>
      </c>
      <c r="I379" s="5" t="s">
        <v>289</v>
      </c>
      <c r="J379" s="21">
        <v>0</v>
      </c>
      <c r="K379" s="22">
        <v>82</v>
      </c>
      <c r="L379" s="9"/>
    </row>
    <row r="380" spans="1:12" ht="9" customHeight="1" x14ac:dyDescent="0.2">
      <c r="J380" s="21">
        <f>J379*H379</f>
        <v>0</v>
      </c>
      <c r="K380" s="22">
        <f>K379*H379</f>
        <v>830.66000000000008</v>
      </c>
      <c r="L380" s="22">
        <f>J380+K380</f>
        <v>830.66000000000008</v>
      </c>
    </row>
    <row r="381" spans="1:12" ht="9" customHeight="1" x14ac:dyDescent="0.2">
      <c r="A381" s="5" t="s">
        <v>10</v>
      </c>
      <c r="B381" s="6" t="s">
        <v>290</v>
      </c>
      <c r="H381" s="5" t="s">
        <v>291</v>
      </c>
      <c r="I381" s="5" t="s">
        <v>289</v>
      </c>
      <c r="J381" s="21">
        <v>1890</v>
      </c>
      <c r="K381" s="22">
        <v>1100</v>
      </c>
      <c r="L381" s="9"/>
    </row>
    <row r="382" spans="1:12" ht="9" customHeight="1" x14ac:dyDescent="0.2">
      <c r="J382" s="21">
        <f>J381*H381</f>
        <v>2362.5</v>
      </c>
      <c r="K382" s="22">
        <f>K381*H381</f>
        <v>1375</v>
      </c>
      <c r="L382" s="22">
        <f>J382+K382</f>
        <v>3737.5</v>
      </c>
    </row>
    <row r="383" spans="1:12" ht="9" customHeight="1" x14ac:dyDescent="0.2">
      <c r="A383" s="5" t="s">
        <v>12</v>
      </c>
      <c r="B383" s="6" t="s">
        <v>292</v>
      </c>
      <c r="H383" s="5" t="s">
        <v>293</v>
      </c>
      <c r="I383" s="5" t="s">
        <v>14</v>
      </c>
      <c r="J383" s="21">
        <v>94</v>
      </c>
      <c r="K383" s="22">
        <v>42</v>
      </c>
      <c r="L383" s="9"/>
    </row>
    <row r="384" spans="1:12" ht="9" customHeight="1" x14ac:dyDescent="0.2">
      <c r="J384" s="21">
        <f>J383*H383</f>
        <v>1198.5</v>
      </c>
      <c r="K384" s="22">
        <f>K383*H383</f>
        <v>535.5</v>
      </c>
      <c r="L384" s="22">
        <f>J384+K384</f>
        <v>1734</v>
      </c>
    </row>
    <row r="385" spans="1:12" ht="9" customHeight="1" x14ac:dyDescent="0.2">
      <c r="A385" s="5" t="s">
        <v>13</v>
      </c>
      <c r="B385" s="6" t="s">
        <v>294</v>
      </c>
      <c r="H385" s="5" t="s">
        <v>295</v>
      </c>
      <c r="I385" s="5" t="s">
        <v>289</v>
      </c>
      <c r="J385" s="21">
        <v>0</v>
      </c>
      <c r="K385" s="22">
        <v>79</v>
      </c>
      <c r="L385" s="9"/>
    </row>
    <row r="386" spans="1:12" ht="9" customHeight="1" x14ac:dyDescent="0.2">
      <c r="J386" s="21">
        <f>J385*H385</f>
        <v>0</v>
      </c>
      <c r="K386" s="22">
        <f>K385*H385</f>
        <v>513.5</v>
      </c>
      <c r="L386" s="22">
        <f>J386+K386</f>
        <v>513.5</v>
      </c>
    </row>
    <row r="387" spans="1:12" ht="9" customHeight="1" x14ac:dyDescent="0.2">
      <c r="A387" s="5" t="s">
        <v>23</v>
      </c>
      <c r="B387" s="6" t="s">
        <v>296</v>
      </c>
      <c r="H387" s="5" t="s">
        <v>297</v>
      </c>
      <c r="I387" s="5" t="s">
        <v>14</v>
      </c>
      <c r="J387" s="21">
        <v>9.3000000000000007</v>
      </c>
      <c r="K387" s="22">
        <v>6.9</v>
      </c>
      <c r="L387" s="9"/>
    </row>
    <row r="388" spans="1:12" ht="9" customHeight="1" x14ac:dyDescent="0.2">
      <c r="J388" s="21">
        <f>J387*H387</f>
        <v>240.87</v>
      </c>
      <c r="K388" s="22">
        <f>K387*H387</f>
        <v>178.71</v>
      </c>
      <c r="L388" s="22">
        <f>J388+K388</f>
        <v>419.58000000000004</v>
      </c>
    </row>
    <row r="389" spans="1:12" ht="9" customHeight="1" x14ac:dyDescent="0.2">
      <c r="A389" s="10" t="s">
        <v>26</v>
      </c>
      <c r="B389" s="14" t="s">
        <v>131</v>
      </c>
      <c r="C389" s="8"/>
      <c r="H389" s="5" t="s">
        <v>297</v>
      </c>
      <c r="I389" s="5" t="s">
        <v>14</v>
      </c>
      <c r="J389" s="21">
        <v>52</v>
      </c>
      <c r="K389" s="22">
        <v>32</v>
      </c>
      <c r="L389" s="9"/>
    </row>
    <row r="390" spans="1:12" ht="9" customHeight="1" x14ac:dyDescent="0.2">
      <c r="A390" s="8"/>
      <c r="B390" s="8"/>
      <c r="C390" s="8"/>
      <c r="J390" s="21">
        <f>J389*H389</f>
        <v>1346.8</v>
      </c>
      <c r="K390" s="22">
        <f>K389*H389</f>
        <v>828.8</v>
      </c>
      <c r="L390" s="22">
        <f>J390+K390</f>
        <v>2175.6</v>
      </c>
    </row>
    <row r="391" spans="1:12" ht="9" customHeight="1" x14ac:dyDescent="0.2">
      <c r="A391" s="10" t="s">
        <v>38</v>
      </c>
      <c r="B391" s="14" t="s">
        <v>298</v>
      </c>
      <c r="C391" s="8"/>
      <c r="H391" s="5" t="s">
        <v>297</v>
      </c>
      <c r="I391" s="5" t="s">
        <v>14</v>
      </c>
      <c r="J391" s="21">
        <v>298</v>
      </c>
      <c r="K391" s="22">
        <v>60</v>
      </c>
      <c r="L391" s="9"/>
    </row>
    <row r="392" spans="1:12" ht="9" customHeight="1" x14ac:dyDescent="0.2">
      <c r="A392" s="8"/>
      <c r="B392" s="8"/>
      <c r="C392" s="8"/>
      <c r="J392" s="21">
        <f>J391*H391</f>
        <v>7718.2</v>
      </c>
      <c r="K392" s="22">
        <f>K391*H391</f>
        <v>1554</v>
      </c>
      <c r="L392" s="22">
        <f>J392+K392</f>
        <v>9272.2000000000007</v>
      </c>
    </row>
    <row r="393" spans="1:12" ht="9" customHeight="1" x14ac:dyDescent="0.2">
      <c r="A393" s="10" t="s">
        <v>41</v>
      </c>
      <c r="B393" s="14" t="s">
        <v>84</v>
      </c>
      <c r="C393" s="8"/>
      <c r="H393" s="5" t="s">
        <v>297</v>
      </c>
      <c r="I393" s="5" t="s">
        <v>14</v>
      </c>
      <c r="J393" s="21">
        <v>4.3</v>
      </c>
      <c r="K393" s="22">
        <v>12</v>
      </c>
      <c r="L393" s="9"/>
    </row>
    <row r="394" spans="1:12" ht="9" customHeight="1" x14ac:dyDescent="0.2">
      <c r="A394" s="8"/>
      <c r="B394" s="8"/>
      <c r="C394" s="8"/>
      <c r="J394" s="21">
        <f>J393*H393</f>
        <v>111.36999999999999</v>
      </c>
      <c r="K394" s="22">
        <f>K393*H393</f>
        <v>310.79999999999995</v>
      </c>
      <c r="L394" s="22">
        <f>J394+K394</f>
        <v>422.16999999999996</v>
      </c>
    </row>
    <row r="395" spans="1:12" ht="9" customHeight="1" x14ac:dyDescent="0.2">
      <c r="A395" s="10" t="s">
        <v>43</v>
      </c>
      <c r="B395" s="14" t="s">
        <v>299</v>
      </c>
      <c r="C395" s="8"/>
      <c r="H395" s="5" t="s">
        <v>300</v>
      </c>
      <c r="I395" s="5" t="s">
        <v>18</v>
      </c>
      <c r="J395" s="21">
        <v>64</v>
      </c>
      <c r="K395" s="22">
        <v>35</v>
      </c>
      <c r="L395" s="9"/>
    </row>
    <row r="396" spans="1:12" ht="9" customHeight="1" x14ac:dyDescent="0.2">
      <c r="A396" s="8"/>
      <c r="B396" s="8"/>
      <c r="C396" s="8"/>
      <c r="J396" s="21">
        <f>J395*H395</f>
        <v>883.2</v>
      </c>
      <c r="K396" s="22">
        <f>K395*H395</f>
        <v>483</v>
      </c>
      <c r="L396" s="22">
        <f>J396+K396</f>
        <v>1366.2</v>
      </c>
    </row>
    <row r="397" spans="1:12" ht="9" customHeight="1" x14ac:dyDescent="0.2">
      <c r="A397" s="10" t="s">
        <v>45</v>
      </c>
      <c r="B397" s="14" t="s">
        <v>196</v>
      </c>
      <c r="C397" s="8"/>
      <c r="H397" s="5" t="s">
        <v>301</v>
      </c>
      <c r="I397" s="5" t="s">
        <v>14</v>
      </c>
      <c r="J397" s="21">
        <v>8.9</v>
      </c>
      <c r="K397" s="22">
        <v>12</v>
      </c>
      <c r="L397" s="9"/>
    </row>
    <row r="398" spans="1:12" ht="9" customHeight="1" x14ac:dyDescent="0.2">
      <c r="A398" s="8"/>
      <c r="B398" s="8"/>
      <c r="C398" s="8"/>
      <c r="J398" s="21">
        <f>J397*H397</f>
        <v>40.050000000000004</v>
      </c>
      <c r="K398" s="22">
        <f>K397*H397</f>
        <v>54</v>
      </c>
      <c r="L398" s="22">
        <f>J398+K398</f>
        <v>94.050000000000011</v>
      </c>
    </row>
    <row r="399" spans="1:12" ht="9" customHeight="1" x14ac:dyDescent="0.2">
      <c r="A399" s="10" t="s">
        <v>47</v>
      </c>
      <c r="B399" s="14" t="s">
        <v>302</v>
      </c>
      <c r="C399" s="8"/>
      <c r="H399" s="5" t="s">
        <v>301</v>
      </c>
      <c r="I399" s="5" t="s">
        <v>14</v>
      </c>
      <c r="J399" s="21">
        <v>5.9</v>
      </c>
      <c r="K399" s="22">
        <v>25</v>
      </c>
      <c r="L399" s="9"/>
    </row>
    <row r="400" spans="1:12" ht="9" customHeight="1" x14ac:dyDescent="0.2">
      <c r="A400" s="8"/>
      <c r="B400" s="8"/>
      <c r="C400" s="8"/>
      <c r="J400" s="21">
        <f>J399*H399</f>
        <v>26.55</v>
      </c>
      <c r="K400" s="22">
        <f>K399*H399</f>
        <v>112.5</v>
      </c>
      <c r="L400" s="22">
        <f>J400+K400</f>
        <v>139.05000000000001</v>
      </c>
    </row>
    <row r="401" spans="1:12" ht="9" customHeight="1" x14ac:dyDescent="0.2">
      <c r="A401" s="10" t="s">
        <v>50</v>
      </c>
      <c r="B401" s="14" t="s">
        <v>303</v>
      </c>
      <c r="C401" s="8"/>
      <c r="H401" s="5" t="s">
        <v>304</v>
      </c>
      <c r="I401" s="5" t="s">
        <v>18</v>
      </c>
      <c r="J401" s="21">
        <v>430</v>
      </c>
      <c r="K401" s="22">
        <v>9</v>
      </c>
      <c r="L401" s="9"/>
    </row>
    <row r="402" spans="1:12" ht="9" customHeight="1" x14ac:dyDescent="0.2">
      <c r="A402" s="8"/>
      <c r="B402" s="8"/>
      <c r="C402" s="8"/>
      <c r="J402" s="21">
        <f>J401*H401</f>
        <v>11481</v>
      </c>
      <c r="K402" s="22">
        <f>K401*H401</f>
        <v>240.29999999999998</v>
      </c>
      <c r="L402" s="22">
        <f>J402+K402</f>
        <v>11721.3</v>
      </c>
    </row>
    <row r="403" spans="1:12" ht="9" customHeight="1" x14ac:dyDescent="0.2">
      <c r="A403" s="5" t="s">
        <v>56</v>
      </c>
      <c r="B403" s="6" t="s">
        <v>89</v>
      </c>
      <c r="H403" s="5" t="s">
        <v>305</v>
      </c>
      <c r="I403" s="5" t="s">
        <v>14</v>
      </c>
      <c r="J403" s="21">
        <v>14.8</v>
      </c>
      <c r="K403" s="22">
        <v>18</v>
      </c>
      <c r="L403" s="9"/>
    </row>
    <row r="404" spans="1:12" ht="9" customHeight="1" x14ac:dyDescent="0.2">
      <c r="J404" s="21">
        <f>J403*H403</f>
        <v>1601.3600000000001</v>
      </c>
      <c r="K404" s="22">
        <f>K403*H403</f>
        <v>1947.6000000000001</v>
      </c>
      <c r="L404" s="22">
        <f>J404+K404</f>
        <v>3548.96</v>
      </c>
    </row>
    <row r="405" spans="1:12" ht="9" customHeight="1" x14ac:dyDescent="0.2">
      <c r="A405" s="5" t="s">
        <v>59</v>
      </c>
      <c r="B405" s="6" t="s">
        <v>91</v>
      </c>
      <c r="H405" s="5" t="s">
        <v>305</v>
      </c>
      <c r="I405" s="5" t="s">
        <v>14</v>
      </c>
      <c r="J405" s="21">
        <v>7</v>
      </c>
      <c r="K405" s="22">
        <v>15</v>
      </c>
      <c r="L405" s="9"/>
    </row>
    <row r="406" spans="1:12" ht="9" customHeight="1" x14ac:dyDescent="0.2">
      <c r="J406" s="21">
        <f>J405*H405</f>
        <v>757.4</v>
      </c>
      <c r="K406" s="22">
        <f>K405*H405</f>
        <v>1623</v>
      </c>
      <c r="L406" s="22">
        <f>J406+K406</f>
        <v>2380.4</v>
      </c>
    </row>
    <row r="407" spans="1:12" ht="9" customHeight="1" x14ac:dyDescent="0.2">
      <c r="A407" s="5" t="s">
        <v>62</v>
      </c>
      <c r="B407" s="6" t="s">
        <v>94</v>
      </c>
      <c r="H407" s="5" t="s">
        <v>305</v>
      </c>
      <c r="I407" s="5" t="s">
        <v>14</v>
      </c>
      <c r="J407" s="21">
        <v>17</v>
      </c>
      <c r="K407" s="22">
        <v>24</v>
      </c>
      <c r="L407" s="9"/>
    </row>
    <row r="408" spans="1:12" ht="9" customHeight="1" x14ac:dyDescent="0.2">
      <c r="J408" s="21">
        <f>J407*H407</f>
        <v>1839.4</v>
      </c>
      <c r="K408" s="22">
        <f>K407*H407</f>
        <v>2596.8000000000002</v>
      </c>
      <c r="L408" s="22">
        <f>J408+K408</f>
        <v>4436.2000000000007</v>
      </c>
    </row>
    <row r="409" spans="1:12" ht="9" customHeight="1" x14ac:dyDescent="0.2">
      <c r="A409" s="5" t="s">
        <v>73</v>
      </c>
      <c r="B409" s="6" t="s">
        <v>145</v>
      </c>
      <c r="H409" s="5" t="s">
        <v>115</v>
      </c>
      <c r="I409" s="5" t="s">
        <v>9</v>
      </c>
      <c r="J409" s="21">
        <v>38</v>
      </c>
      <c r="K409" s="22">
        <v>80</v>
      </c>
      <c r="L409" s="9"/>
    </row>
    <row r="410" spans="1:12" ht="9" customHeight="1" x14ac:dyDescent="0.2">
      <c r="J410" s="21">
        <f>J409*H409</f>
        <v>304</v>
      </c>
      <c r="K410" s="22">
        <f>K409*H409</f>
        <v>640</v>
      </c>
      <c r="L410" s="22">
        <f>J410+K410</f>
        <v>944</v>
      </c>
    </row>
    <row r="411" spans="1:12" ht="9" customHeight="1" x14ac:dyDescent="0.2">
      <c r="A411" s="5" t="s">
        <v>75</v>
      </c>
      <c r="B411" s="6" t="s">
        <v>306</v>
      </c>
      <c r="H411" s="5" t="s">
        <v>307</v>
      </c>
      <c r="I411" s="5" t="s">
        <v>289</v>
      </c>
      <c r="J411" s="21">
        <v>490</v>
      </c>
      <c r="K411" s="22">
        <v>400</v>
      </c>
      <c r="L411" s="9"/>
    </row>
    <row r="412" spans="1:12" ht="9" customHeight="1" x14ac:dyDescent="0.2">
      <c r="J412" s="21">
        <f>J411*H411</f>
        <v>441</v>
      </c>
      <c r="K412" s="22">
        <f>K411*H411</f>
        <v>360</v>
      </c>
      <c r="L412" s="22">
        <f>J412+K412</f>
        <v>801</v>
      </c>
    </row>
    <row r="413" spans="1:12" ht="9.6" customHeight="1" x14ac:dyDescent="0.2">
      <c r="A413" s="27" t="s">
        <v>338</v>
      </c>
      <c r="I413" s="2" t="s">
        <v>15</v>
      </c>
      <c r="J413" s="24">
        <f>J412+J410+J408+J406+J404+J402+J398+J400+J396+J394+J392+J390+J388+J386+J384+J382+J380</f>
        <v>30352.199999999997</v>
      </c>
      <c r="K413" s="24">
        <f>K412+K410+K408+K406+K404+K402+K398+K400+K396+K394+K392+K390+K388+K386+K384+K382+K380</f>
        <v>14184.169999999998</v>
      </c>
      <c r="L413" s="24">
        <f>L412+L410+L408+L406+L404+L402+L398+L400+L396+L394+L392+L390+L388+L386+L384+L382+L380</f>
        <v>44536.37</v>
      </c>
    </row>
    <row r="414" spans="1:12" ht="9.75" customHeight="1" x14ac:dyDescent="0.2">
      <c r="A414" s="28" t="s">
        <v>339</v>
      </c>
      <c r="I414" s="2" t="s">
        <v>15</v>
      </c>
      <c r="J414" s="25">
        <f>J413+J377+J225+J93</f>
        <v>242375.14149999997</v>
      </c>
      <c r="K414" s="25">
        <f>K413+K377+K225+K93</f>
        <v>240655.43179999999</v>
      </c>
      <c r="L414" s="25">
        <f>L413+L377+L225+L93</f>
        <v>483030.57330000011</v>
      </c>
    </row>
    <row r="415" spans="1:12" ht="9.4" customHeight="1" x14ac:dyDescent="0.2">
      <c r="A415" s="28" t="s">
        <v>340</v>
      </c>
      <c r="J415" s="17"/>
      <c r="K415" s="9"/>
      <c r="L415" s="9"/>
    </row>
    <row r="416" spans="1:12" ht="9" customHeight="1" x14ac:dyDescent="0.2">
      <c r="A416" s="33" t="s">
        <v>7</v>
      </c>
      <c r="B416" s="13" t="s">
        <v>341</v>
      </c>
      <c r="H416" s="5">
        <v>161.62</v>
      </c>
      <c r="I416" s="5" t="s">
        <v>14</v>
      </c>
      <c r="J416" s="21">
        <v>0</v>
      </c>
      <c r="K416" s="22">
        <v>25</v>
      </c>
      <c r="L416" s="9"/>
    </row>
    <row r="417" spans="1:12" ht="9" customHeight="1" x14ac:dyDescent="0.2">
      <c r="J417" s="21">
        <f>J416*H416</f>
        <v>0</v>
      </c>
      <c r="K417" s="22">
        <f>K416*H416</f>
        <v>4040.5</v>
      </c>
      <c r="L417" s="22">
        <f>J417+K417</f>
        <v>4040.5</v>
      </c>
    </row>
    <row r="418" spans="1:12" ht="9" customHeight="1" x14ac:dyDescent="0.2">
      <c r="A418" s="33" t="s">
        <v>10</v>
      </c>
      <c r="B418" s="13" t="s">
        <v>327</v>
      </c>
      <c r="H418" s="11">
        <v>1</v>
      </c>
      <c r="I418" s="5" t="s">
        <v>9</v>
      </c>
      <c r="J418" s="21">
        <v>0</v>
      </c>
      <c r="K418" s="22">
        <v>1800</v>
      </c>
      <c r="L418" s="9"/>
    </row>
    <row r="419" spans="1:12" ht="9" customHeight="1" x14ac:dyDescent="0.2">
      <c r="H419" s="12"/>
      <c r="J419" s="21">
        <f>J418*H418</f>
        <v>0</v>
      </c>
      <c r="K419" s="22">
        <f>K418*H418</f>
        <v>1800</v>
      </c>
      <c r="L419" s="22">
        <f>J419+K419</f>
        <v>1800</v>
      </c>
    </row>
    <row r="420" spans="1:12" ht="9" customHeight="1" x14ac:dyDescent="0.2">
      <c r="A420" s="33" t="s">
        <v>12</v>
      </c>
      <c r="B420" s="13" t="s">
        <v>328</v>
      </c>
      <c r="H420" s="11">
        <v>1</v>
      </c>
      <c r="I420" s="5" t="s">
        <v>9</v>
      </c>
      <c r="J420" s="21">
        <v>0</v>
      </c>
      <c r="K420" s="22">
        <v>1800</v>
      </c>
      <c r="L420" s="9"/>
    </row>
    <row r="421" spans="1:12" ht="9" customHeight="1" x14ac:dyDescent="0.2">
      <c r="J421" s="21">
        <f>J420*H420</f>
        <v>0</v>
      </c>
      <c r="K421" s="22">
        <f>K420*H420</f>
        <v>1800</v>
      </c>
      <c r="L421" s="22">
        <f>J421+K421</f>
        <v>1800</v>
      </c>
    </row>
    <row r="422" spans="1:12" ht="9" customHeight="1" x14ac:dyDescent="0.2">
      <c r="A422" s="33" t="s">
        <v>13</v>
      </c>
      <c r="B422" s="6" t="s">
        <v>308</v>
      </c>
      <c r="H422" s="5" t="s">
        <v>309</v>
      </c>
      <c r="I422" s="5" t="s">
        <v>14</v>
      </c>
      <c r="J422" s="21">
        <v>0</v>
      </c>
      <c r="K422" s="22">
        <v>28.47</v>
      </c>
      <c r="L422" s="9"/>
    </row>
    <row r="423" spans="1:12" ht="9" customHeight="1" x14ac:dyDescent="0.2">
      <c r="J423" s="21">
        <f>J422*H422</f>
        <v>0</v>
      </c>
      <c r="K423" s="22">
        <f>K422*H422</f>
        <v>15658.5</v>
      </c>
      <c r="L423" s="22">
        <f>J423+K423</f>
        <v>15658.5</v>
      </c>
    </row>
    <row r="424" spans="1:12" ht="9" customHeight="1" x14ac:dyDescent="0.2">
      <c r="A424" s="33" t="s">
        <v>23</v>
      </c>
      <c r="B424" s="6" t="s">
        <v>310</v>
      </c>
      <c r="H424" s="5">
        <v>95</v>
      </c>
      <c r="I424" s="5" t="s">
        <v>289</v>
      </c>
      <c r="J424" s="21">
        <v>0</v>
      </c>
      <c r="K424" s="22">
        <v>75</v>
      </c>
      <c r="L424" s="9"/>
    </row>
    <row r="425" spans="1:12" ht="9" customHeight="1" x14ac:dyDescent="0.2">
      <c r="J425" s="21">
        <f>J424*H424</f>
        <v>0</v>
      </c>
      <c r="K425" s="22">
        <f>K424*H424</f>
        <v>7125</v>
      </c>
      <c r="L425" s="22">
        <f>J425+K425</f>
        <v>7125</v>
      </c>
    </row>
    <row r="426" spans="1:12" ht="9" customHeight="1" x14ac:dyDescent="0.2">
      <c r="A426" s="33" t="s">
        <v>26</v>
      </c>
      <c r="B426" s="13" t="s">
        <v>323</v>
      </c>
      <c r="H426" s="5">
        <v>55</v>
      </c>
      <c r="I426" s="5" t="s">
        <v>289</v>
      </c>
      <c r="J426" s="21">
        <v>140</v>
      </c>
      <c r="K426" s="22">
        <v>68.95</v>
      </c>
      <c r="L426" s="9"/>
    </row>
    <row r="427" spans="1:12" ht="9" customHeight="1" x14ac:dyDescent="0.2">
      <c r="J427" s="21">
        <f>J426*H426</f>
        <v>7700</v>
      </c>
      <c r="K427" s="22">
        <f>K426*H426</f>
        <v>3792.25</v>
      </c>
      <c r="L427" s="22">
        <f>J427+K427</f>
        <v>11492.25</v>
      </c>
    </row>
    <row r="428" spans="1:12" ht="9" customHeight="1" x14ac:dyDescent="0.2">
      <c r="A428" s="33" t="s">
        <v>38</v>
      </c>
      <c r="B428" s="13" t="s">
        <v>324</v>
      </c>
      <c r="H428" s="5">
        <v>45</v>
      </c>
      <c r="I428" s="5" t="s">
        <v>289</v>
      </c>
      <c r="J428" s="21">
        <v>125</v>
      </c>
      <c r="K428" s="22">
        <v>69.7</v>
      </c>
      <c r="L428" s="9"/>
    </row>
    <row r="429" spans="1:12" ht="9" customHeight="1" x14ac:dyDescent="0.2">
      <c r="J429" s="21">
        <f>J428*H428</f>
        <v>5625</v>
      </c>
      <c r="K429" s="22">
        <f>K428*H428</f>
        <v>3136.5</v>
      </c>
      <c r="L429" s="22">
        <f>J429+K429</f>
        <v>8761.5</v>
      </c>
    </row>
    <row r="430" spans="1:12" ht="9.6" customHeight="1" x14ac:dyDescent="0.2">
      <c r="I430" s="2" t="s">
        <v>15</v>
      </c>
      <c r="J430" s="24">
        <f t="shared" ref="J430:K430" si="4">J429+J427+J425+J423+J421+J419+J417</f>
        <v>13325</v>
      </c>
      <c r="K430" s="24">
        <f t="shared" si="4"/>
        <v>37352.75</v>
      </c>
      <c r="L430" s="24">
        <f>L429+L427+L425+L423+L421+L419+L417</f>
        <v>50677.75</v>
      </c>
    </row>
    <row r="431" spans="1:12" ht="9.75" customHeight="1" x14ac:dyDescent="0.2">
      <c r="A431" s="28" t="s">
        <v>344</v>
      </c>
      <c r="I431" s="2" t="s">
        <v>15</v>
      </c>
      <c r="J431" s="24">
        <f t="shared" ref="J431:K431" si="5">J430</f>
        <v>13325</v>
      </c>
      <c r="K431" s="24">
        <f t="shared" si="5"/>
        <v>37352.75</v>
      </c>
      <c r="L431" s="24">
        <f>L430</f>
        <v>50677.75</v>
      </c>
    </row>
    <row r="432" spans="1:12" ht="9.75" customHeight="1" x14ac:dyDescent="0.2">
      <c r="C432" s="29" t="s">
        <v>345</v>
      </c>
      <c r="I432" s="2" t="s">
        <v>15</v>
      </c>
      <c r="J432" s="25">
        <f>J431+J414+J32+J17</f>
        <v>266370.14149999997</v>
      </c>
      <c r="K432" s="25">
        <f>K431+K414+K32+K17</f>
        <v>331935.18180000002</v>
      </c>
      <c r="L432" s="25">
        <f>L431+L414+L32+L17</f>
        <v>598305.32330000005</v>
      </c>
    </row>
    <row r="433" spans="1:12" ht="9" customHeight="1" x14ac:dyDescent="0.2">
      <c r="H433" s="7" t="s">
        <v>67</v>
      </c>
    </row>
    <row r="434" spans="1:12" ht="8.25" customHeight="1" x14ac:dyDescent="0.2">
      <c r="H434" s="7" t="s">
        <v>67</v>
      </c>
    </row>
    <row r="435" spans="1:12" s="8" customFormat="1" x14ac:dyDescent="0.2">
      <c r="A435"/>
      <c r="B435" s="39" t="s">
        <v>352</v>
      </c>
      <c r="C435"/>
      <c r="D435"/>
      <c r="E435"/>
      <c r="F435"/>
      <c r="G435"/>
      <c r="H435"/>
      <c r="I435" s="15"/>
      <c r="J435" s="15"/>
      <c r="K435" s="15"/>
      <c r="L435" s="15"/>
    </row>
    <row r="436" spans="1:12" s="8" customFormat="1" x14ac:dyDescent="0.2">
      <c r="A436"/>
      <c r="B436"/>
      <c r="C436"/>
      <c r="D436"/>
      <c r="E436"/>
      <c r="F436"/>
      <c r="G436"/>
      <c r="H436"/>
      <c r="I436" s="15"/>
      <c r="J436" s="15"/>
      <c r="K436" s="15"/>
      <c r="L436" s="15"/>
    </row>
  </sheetData>
  <sheetProtection selectLockedCells="1"/>
  <printOptions horizontalCentered="1"/>
  <pageMargins left="0.19685039370078741" right="0.19685039370078741" top="0.98425196850393704" bottom="0.98425196850393704" header="0.51181102362204722" footer="0.51181102362204722"/>
  <pageSetup paperSize="9" scale="95" orientation="portrait" r:id="rId1"/>
  <headerFooter alignWithMargins="0"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PO Ajustada e Atualizada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Jean Garcia</cp:lastModifiedBy>
  <cp:lastPrinted>2021-11-04T20:33:22Z</cp:lastPrinted>
  <dcterms:created xsi:type="dcterms:W3CDTF">2020-01-16T22:10:23Z</dcterms:created>
  <dcterms:modified xsi:type="dcterms:W3CDTF">2021-11-04T20:36:36Z</dcterms:modified>
</cp:coreProperties>
</file>